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L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<sst xmlns="http://schemas.openxmlformats.org/spreadsheetml/2006/main" count="232" uniqueCount="120">
  <si>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</si>
  <si>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</si>
  <si>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</si>
  <si>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</si>
  <si>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</si>
  <si>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</si>
  <si>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</si>
  <si>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</si>
  <si>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</si>
  <si>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</si>
  <si>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</si>
  <si>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</si>
  <si>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</si>
  <si>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</si>
  <si>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</si>
  <si>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</si>
  <si>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</si>
  <si>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</si>
  <si>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</si>
  <si>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</si>
  <si>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</si>
  <si>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</si>
  <si>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</si>
  <si>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</si>
  <si>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</si>
  <si>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</si>
  <si>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</si>
  <si>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</si>
  <si>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</si>
  <si>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</si>
  <si>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</si>
  <si>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</si>
  <si>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</si>
  <si>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</si>
  <si>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</si>
  <si>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</si>
  <si>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</si>
  <si>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</si>
  <si>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</si>
  <si>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</si>
  <si>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</si>
  <si>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</si>
  <si>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</si>
  <si>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</si>
  <si>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</si>
  <si>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</si>
  <si>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</si>
  <si>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</si>
  <si>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</si>
  <si>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</si>
  <si>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</si>
  <si>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</si>
  <si>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</si>
  <si>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</si>
  <si>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</si>
  <si>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</si>
  <si>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</si>
  <si>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</si>
  <si>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</si>
  <si>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</si>
  <si>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</si>
  <si>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</si>
  <si>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</si>
  <si>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</si>
  <si>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</si>
  <si>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</si>
  <si>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</si>
  <si>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</si>
  <si>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</si>
  <si>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</si>
  <si>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</si>
  <si>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</si>
  <si>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</si>
  <si>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</si>
  <si>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</si>
  <si>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</si>
  <si>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</si>
  <si>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</si>
  <si>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</si>
  <si>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</si>
  <si>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</si>
  <si>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</si>
  <si>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</si>
  <si>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</si>
  <si>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</si>
  <si>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</si>
  <si>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</si>
  <si>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</si>
  <si>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</si>
  <si>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</si>
  <si>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</si>
  <si>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</si>
  <si>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</si>
  <si>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</si>
  <si>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</si>
  <si>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</si>
  <si>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</si>
  <si>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</si>
  <si>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</si>
  <si>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</si>
  <si>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</si>
  <si>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</si>
  <si>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</si>
  <si>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</si>
  <si>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</si>
  <si>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清水町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</si>
  <si>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</si>
  <si>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</si>
  <si>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</si>
  <si>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</si>
  <si>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</si>
  <si>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</si>
  <si>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</si>
  <si>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</si>
  <si>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</si>
  <si>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</si>
  <si>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経常収支比率は100％を下回っているが、簡易水道事業と統合したことで低下している。
　また、台風災害により水道施設が被災したことにより、大規模な断水が発生したことによる給水収益
の減少も要因である。
　流動比率及び企業債残高対給水収益比率も、企業債残高の増加により悪化している。
　その他指標についても、類似団体平均値と比較し下回っている状況であり、今後の施設の更新に備え、より効率的な経営が求められる。</t>
    <rPh sb="13" eb="15">
      <t>シタマワ</t>
    </rPh>
    <rPh sb="47" eb="49">
      <t>タイフウ</t>
    </rPh>
    <rPh sb="49" eb="51">
      <t>サイガイ</t>
    </rPh>
    <rPh sb="54" eb="56">
      <t>スイドウ</t>
    </rPh>
    <rPh sb="56" eb="58">
      <t>シセツ</t>
    </rPh>
    <rPh sb="59" eb="61">
      <t>ヒサイ</t>
    </rPh>
    <rPh sb="69" eb="72">
      <t>ダイキボ</t>
    </rPh>
    <rPh sb="73" eb="75">
      <t>ダンスイ</t>
    </rPh>
    <rPh sb="76" eb="78">
      <t>ハッセイ</t>
    </rPh>
    <rPh sb="85" eb="87">
      <t>キュウスイ</t>
    </rPh>
    <rPh sb="87" eb="89">
      <t>シュウエキ</t>
    </rPh>
    <rPh sb="91" eb="93">
      <t>ゲンショウ</t>
    </rPh>
    <rPh sb="94" eb="96">
      <t>ヨウイン</t>
    </rPh>
    <rPh sb="144" eb="145">
      <t>タ</t>
    </rPh>
    <rPh sb="145" eb="147">
      <t>シヒョウ</t>
    </rPh>
    <rPh sb="164" eb="166">
      <t>シタマワ</t>
    </rPh>
    <rPh sb="170" eb="172">
      <t>ジョウキョウ</t>
    </rPh>
    <phoneticPr fontId="7"/>
  </si>
  <si>
    <t>　有形固定資産減価償却率・管路経年化率は、建設時期が新しい簡易水道事業と統合したことにより数値的には改善している。
　前年度まで低下していた管路更新率は上昇はしたが、類似団体と比較するとまだ低く、更新ぺースを上げる必要がある。</t>
    <rPh sb="59" eb="62">
      <t>ゼンネンド</t>
    </rPh>
    <rPh sb="64" eb="66">
      <t>テイカ</t>
    </rPh>
    <rPh sb="76" eb="78">
      <t>ジョウショウ</t>
    </rPh>
    <rPh sb="83" eb="85">
      <t>ルイジ</t>
    </rPh>
    <rPh sb="85" eb="87">
      <t>ダンタイ</t>
    </rPh>
    <rPh sb="88" eb="90">
      <t>ヒカク</t>
    </rPh>
    <rPh sb="95" eb="96">
      <t>ヒク</t>
    </rPh>
    <rPh sb="98" eb="100">
      <t>コウシン</t>
    </rPh>
    <phoneticPr fontId="7"/>
  </si>
  <si>
    <t>　平成27年度から法非適用事業であった簡易水道事業を統合して水道事業としたことから、各数値が大きく変動した。
　今後の施設の更新に備え、老朽化の現状を把握し優先順位を明確にして、効率的な投資を行うべく更新計画を策定する。</t>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</si>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</sst>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0.71</c:v>
                </c:pt>
                <c:pt idx="1">
                  <c:v>0.71</c:v>
                </c:pt>
                <c:pt idx="2">
                  <c:v>0.31</c:v>
                </c:pt>
                <c:pt idx="3">
                  <c:v>0.28000000000000003</c:v>
                </c:pt>
                <c:pt idx="4">
                  <c:v>0.44</c:v>
                </c:pt>
              </c:numCache>
            </c:numRef>
          </c:val>
        </c:ser>
        <c:dLbls>
          <c:showLegendKey val="0"/>
          <c:showVal val="0"/>
          <c:showCatName val="0"/>
          <c:showSerName val="0"/>
          <c:showPercent val="0"/>
          <c:showBubbleSize val="0"/>
        </c:dLbls>
        <c:gapWidth val="150"/>
        <c:axId val="108656128"/>
        <c:axId val="10865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108656128"/>
        <c:axId val="108658048"/>
      </c:lineChart>
      <c:dateAx>
        <c:axId val="108656128"/>
        <c:scaling>
          <c:orientation val="minMax"/>
        </c:scaling>
        <c:delete val="1"/>
        <c:axPos val="b"/>
        <c:numFmt formatCode="ge" sourceLinked="1"/>
        <c:majorTickMark val="none"/>
        <c:minorTickMark val="none"/>
        <c:tickLblPos val="none"/>
        <c:crossAx val="108658048"/>
        <c:crosses val="autoZero"/>
        <c:auto val="1"/>
        <c:lblOffset val="100"/>
        <c:baseTimeUnit val="years"/>
      </c:dateAx>
      <c:valAx>
        <c:axId val="10865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5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51.52</c:v>
                </c:pt>
                <c:pt idx="1">
                  <c:v>56.88</c:v>
                </c:pt>
                <c:pt idx="2">
                  <c:v>52.15</c:v>
                </c:pt>
                <c:pt idx="3">
                  <c:v>51.39</c:v>
                </c:pt>
                <c:pt idx="4">
                  <c:v>48.05</c:v>
                </c:pt>
              </c:numCache>
            </c:numRef>
          </c:val>
        </c:ser>
        <c:dLbls>
          <c:showLegendKey val="0"/>
          <c:showVal val="0"/>
          <c:showCatName val="0"/>
          <c:showSerName val="0"/>
          <c:showPercent val="0"/>
          <c:showBubbleSize val="0"/>
        </c:dLbls>
        <c:gapWidth val="150"/>
        <c:axId val="111867776"/>
        <c:axId val="11188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11867776"/>
        <c:axId val="111886336"/>
      </c:lineChart>
      <c:dateAx>
        <c:axId val="111867776"/>
        <c:scaling>
          <c:orientation val="minMax"/>
        </c:scaling>
        <c:delete val="1"/>
        <c:axPos val="b"/>
        <c:numFmt formatCode="ge" sourceLinked="1"/>
        <c:majorTickMark val="none"/>
        <c:minorTickMark val="none"/>
        <c:tickLblPos val="none"/>
        <c:crossAx val="111886336"/>
        <c:crosses val="autoZero"/>
        <c:auto val="1"/>
        <c:lblOffset val="100"/>
        <c:baseTimeUnit val="years"/>
      </c:dateAx>
      <c:valAx>
        <c:axId val="11188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6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90.61</c:v>
                </c:pt>
                <c:pt idx="1">
                  <c:v>80.069999999999993</c:v>
                </c:pt>
                <c:pt idx="2">
                  <c:v>87.44</c:v>
                </c:pt>
                <c:pt idx="3">
                  <c:v>86.26</c:v>
                </c:pt>
                <c:pt idx="4">
                  <c:v>85.59</c:v>
                </c:pt>
              </c:numCache>
            </c:numRef>
          </c:val>
        </c:ser>
        <c:dLbls>
          <c:showLegendKey val="0"/>
          <c:showVal val="0"/>
          <c:showCatName val="0"/>
          <c:showSerName val="0"/>
          <c:showPercent val="0"/>
          <c:showBubbleSize val="0"/>
        </c:dLbls>
        <c:gapWidth val="150"/>
        <c:axId val="111924736"/>
        <c:axId val="11192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111924736"/>
        <c:axId val="111926656"/>
      </c:lineChart>
      <c:dateAx>
        <c:axId val="111924736"/>
        <c:scaling>
          <c:orientation val="minMax"/>
        </c:scaling>
        <c:delete val="1"/>
        <c:axPos val="b"/>
        <c:numFmt formatCode="ge" sourceLinked="1"/>
        <c:majorTickMark val="none"/>
        <c:minorTickMark val="none"/>
        <c:tickLblPos val="none"/>
        <c:crossAx val="111926656"/>
        <c:crosses val="autoZero"/>
        <c:auto val="1"/>
        <c:lblOffset val="100"/>
        <c:baseTimeUnit val="years"/>
      </c:dateAx>
      <c:valAx>
        <c:axId val="11192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2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163.6</c:v>
                </c:pt>
                <c:pt idx="1">
                  <c:v>148.12</c:v>
                </c:pt>
                <c:pt idx="2">
                  <c:v>125.12</c:v>
                </c:pt>
                <c:pt idx="3">
                  <c:v>101.05</c:v>
                </c:pt>
                <c:pt idx="4">
                  <c:v>98.32</c:v>
                </c:pt>
              </c:numCache>
            </c:numRef>
          </c:val>
        </c:ser>
        <c:dLbls>
          <c:showLegendKey val="0"/>
          <c:showVal val="0"/>
          <c:showCatName val="0"/>
          <c:showSerName val="0"/>
          <c:showPercent val="0"/>
          <c:showBubbleSize val="0"/>
        </c:dLbls>
        <c:gapWidth val="150"/>
        <c:axId val="110199936"/>
        <c:axId val="11020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110199936"/>
        <c:axId val="110201856"/>
      </c:lineChart>
      <c:dateAx>
        <c:axId val="110199936"/>
        <c:scaling>
          <c:orientation val="minMax"/>
        </c:scaling>
        <c:delete val="1"/>
        <c:axPos val="b"/>
        <c:numFmt formatCode="ge" sourceLinked="1"/>
        <c:majorTickMark val="none"/>
        <c:minorTickMark val="none"/>
        <c:tickLblPos val="none"/>
        <c:crossAx val="110201856"/>
        <c:crosses val="autoZero"/>
        <c:auto val="1"/>
        <c:lblOffset val="100"/>
        <c:baseTimeUnit val="years"/>
      </c:dateAx>
      <c:valAx>
        <c:axId val="110201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1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37.96</c:v>
                </c:pt>
                <c:pt idx="1">
                  <c:v>38.200000000000003</c:v>
                </c:pt>
                <c:pt idx="2">
                  <c:v>59.84</c:v>
                </c:pt>
                <c:pt idx="3">
                  <c:v>34.549999999999997</c:v>
                </c:pt>
                <c:pt idx="4">
                  <c:v>37.36</c:v>
                </c:pt>
              </c:numCache>
            </c:numRef>
          </c:val>
        </c:ser>
        <c:dLbls>
          <c:showLegendKey val="0"/>
          <c:showVal val="0"/>
          <c:showCatName val="0"/>
          <c:showSerName val="0"/>
          <c:showPercent val="0"/>
          <c:showBubbleSize val="0"/>
        </c:dLbls>
        <c:gapWidth val="150"/>
        <c:axId val="111551232"/>
        <c:axId val="11155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111551232"/>
        <c:axId val="111553152"/>
      </c:lineChart>
      <c:dateAx>
        <c:axId val="111551232"/>
        <c:scaling>
          <c:orientation val="minMax"/>
        </c:scaling>
        <c:delete val="1"/>
        <c:axPos val="b"/>
        <c:numFmt formatCode="ge" sourceLinked="1"/>
        <c:majorTickMark val="none"/>
        <c:minorTickMark val="none"/>
        <c:tickLblPos val="none"/>
        <c:crossAx val="111553152"/>
        <c:crosses val="autoZero"/>
        <c:auto val="1"/>
        <c:lblOffset val="100"/>
        <c:baseTimeUnit val="years"/>
      </c:dateAx>
      <c:valAx>
        <c:axId val="11155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13.33</c:v>
                </c:pt>
                <c:pt idx="1">
                  <c:v>14.09</c:v>
                </c:pt>
                <c:pt idx="2">
                  <c:v>14.6</c:v>
                </c:pt>
                <c:pt idx="3">
                  <c:v>8.6300000000000008</c:v>
                </c:pt>
                <c:pt idx="4">
                  <c:v>8.8000000000000007</c:v>
                </c:pt>
              </c:numCache>
            </c:numRef>
          </c:val>
        </c:ser>
        <c:dLbls>
          <c:showLegendKey val="0"/>
          <c:showVal val="0"/>
          <c:showCatName val="0"/>
          <c:showSerName val="0"/>
          <c:showPercent val="0"/>
          <c:showBubbleSize val="0"/>
        </c:dLbls>
        <c:gapWidth val="150"/>
        <c:axId val="111595904"/>
        <c:axId val="11159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111595904"/>
        <c:axId val="111597824"/>
      </c:lineChart>
      <c:dateAx>
        <c:axId val="111595904"/>
        <c:scaling>
          <c:orientation val="minMax"/>
        </c:scaling>
        <c:delete val="1"/>
        <c:axPos val="b"/>
        <c:numFmt formatCode="ge" sourceLinked="1"/>
        <c:majorTickMark val="none"/>
        <c:minorTickMark val="none"/>
        <c:tickLblPos val="none"/>
        <c:crossAx val="111597824"/>
        <c:crosses val="autoZero"/>
        <c:auto val="1"/>
        <c:lblOffset val="100"/>
        <c:baseTimeUnit val="years"/>
      </c:dateAx>
      <c:valAx>
        <c:axId val="1115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630208"/>
        <c:axId val="1116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111630208"/>
        <c:axId val="111632384"/>
      </c:lineChart>
      <c:dateAx>
        <c:axId val="111630208"/>
        <c:scaling>
          <c:orientation val="minMax"/>
        </c:scaling>
        <c:delete val="1"/>
        <c:axPos val="b"/>
        <c:numFmt formatCode="ge" sourceLinked="1"/>
        <c:majorTickMark val="none"/>
        <c:minorTickMark val="none"/>
        <c:tickLblPos val="none"/>
        <c:crossAx val="111632384"/>
        <c:crosses val="autoZero"/>
        <c:auto val="1"/>
        <c:lblOffset val="100"/>
        <c:baseTimeUnit val="years"/>
      </c:dateAx>
      <c:valAx>
        <c:axId val="111632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63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264.24</c:v>
                </c:pt>
                <c:pt idx="1">
                  <c:v>2562.54</c:v>
                </c:pt>
                <c:pt idx="2">
                  <c:v>568.65</c:v>
                </c:pt>
                <c:pt idx="3">
                  <c:v>196.93</c:v>
                </c:pt>
                <c:pt idx="4">
                  <c:v>178.37</c:v>
                </c:pt>
              </c:numCache>
            </c:numRef>
          </c:val>
        </c:ser>
        <c:dLbls>
          <c:showLegendKey val="0"/>
          <c:showVal val="0"/>
          <c:showCatName val="0"/>
          <c:showSerName val="0"/>
          <c:showPercent val="0"/>
          <c:showBubbleSize val="0"/>
        </c:dLbls>
        <c:gapWidth val="150"/>
        <c:axId val="111662976"/>
        <c:axId val="11166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111662976"/>
        <c:axId val="111669248"/>
      </c:lineChart>
      <c:dateAx>
        <c:axId val="111662976"/>
        <c:scaling>
          <c:orientation val="minMax"/>
        </c:scaling>
        <c:delete val="1"/>
        <c:axPos val="b"/>
        <c:numFmt formatCode="ge" sourceLinked="1"/>
        <c:majorTickMark val="none"/>
        <c:minorTickMark val="none"/>
        <c:tickLblPos val="none"/>
        <c:crossAx val="111669248"/>
        <c:crosses val="autoZero"/>
        <c:auto val="1"/>
        <c:lblOffset val="100"/>
        <c:baseTimeUnit val="years"/>
      </c:dateAx>
      <c:valAx>
        <c:axId val="111669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66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206.52</c:v>
                </c:pt>
                <c:pt idx="1">
                  <c:v>193.95</c:v>
                </c:pt>
                <c:pt idx="2">
                  <c:v>190.89</c:v>
                </c:pt>
                <c:pt idx="3">
                  <c:v>449.81</c:v>
                </c:pt>
                <c:pt idx="4">
                  <c:v>473.73</c:v>
                </c:pt>
              </c:numCache>
            </c:numRef>
          </c:val>
        </c:ser>
        <c:dLbls>
          <c:showLegendKey val="0"/>
          <c:showVal val="0"/>
          <c:showCatName val="0"/>
          <c:showSerName val="0"/>
          <c:showPercent val="0"/>
          <c:showBubbleSize val="0"/>
        </c:dLbls>
        <c:gapWidth val="150"/>
        <c:axId val="111769088"/>
        <c:axId val="11177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111769088"/>
        <c:axId val="111771008"/>
      </c:lineChart>
      <c:dateAx>
        <c:axId val="111769088"/>
        <c:scaling>
          <c:orientation val="minMax"/>
        </c:scaling>
        <c:delete val="1"/>
        <c:axPos val="b"/>
        <c:numFmt formatCode="ge" sourceLinked="1"/>
        <c:majorTickMark val="none"/>
        <c:minorTickMark val="none"/>
        <c:tickLblPos val="none"/>
        <c:crossAx val="111771008"/>
        <c:crosses val="autoZero"/>
        <c:auto val="1"/>
        <c:lblOffset val="100"/>
        <c:baseTimeUnit val="years"/>
      </c:dateAx>
      <c:valAx>
        <c:axId val="111771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7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154.71</c:v>
                </c:pt>
                <c:pt idx="1">
                  <c:v>140.16</c:v>
                </c:pt>
                <c:pt idx="2">
                  <c:v>121.93</c:v>
                </c:pt>
                <c:pt idx="3">
                  <c:v>95.74</c:v>
                </c:pt>
                <c:pt idx="4">
                  <c:v>91.59</c:v>
                </c:pt>
              </c:numCache>
            </c:numRef>
          </c:val>
        </c:ser>
        <c:dLbls>
          <c:showLegendKey val="0"/>
          <c:showVal val="0"/>
          <c:showCatName val="0"/>
          <c:showSerName val="0"/>
          <c:showPercent val="0"/>
          <c:showBubbleSize val="0"/>
        </c:dLbls>
        <c:gapWidth val="150"/>
        <c:axId val="111782912"/>
        <c:axId val="11180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11782912"/>
        <c:axId val="111809664"/>
      </c:lineChart>
      <c:dateAx>
        <c:axId val="111782912"/>
        <c:scaling>
          <c:orientation val="minMax"/>
        </c:scaling>
        <c:delete val="1"/>
        <c:axPos val="b"/>
        <c:numFmt formatCode="ge" sourceLinked="1"/>
        <c:majorTickMark val="none"/>
        <c:minorTickMark val="none"/>
        <c:tickLblPos val="none"/>
        <c:crossAx val="111809664"/>
        <c:crosses val="autoZero"/>
        <c:auto val="1"/>
        <c:lblOffset val="100"/>
        <c:baseTimeUnit val="years"/>
      </c:dateAx>
      <c:valAx>
        <c:axId val="11180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95.21</c:v>
                </c:pt>
                <c:pt idx="1">
                  <c:v>104.64</c:v>
                </c:pt>
                <c:pt idx="2">
                  <c:v>117.71</c:v>
                </c:pt>
                <c:pt idx="3">
                  <c:v>147.06</c:v>
                </c:pt>
                <c:pt idx="4">
                  <c:v>155.80000000000001</c:v>
                </c:pt>
              </c:numCache>
            </c:numRef>
          </c:val>
        </c:ser>
        <c:dLbls>
          <c:showLegendKey val="0"/>
          <c:showVal val="0"/>
          <c:showCatName val="0"/>
          <c:showSerName val="0"/>
          <c:showPercent val="0"/>
          <c:showBubbleSize val="0"/>
        </c:dLbls>
        <c:gapWidth val="150"/>
        <c:axId val="111839488"/>
        <c:axId val="11184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111839488"/>
        <c:axId val="111841664"/>
      </c:lineChart>
      <c:dateAx>
        <c:axId val="111839488"/>
        <c:scaling>
          <c:orientation val="minMax"/>
        </c:scaling>
        <c:delete val="1"/>
        <c:axPos val="b"/>
        <c:numFmt formatCode="ge" sourceLinked="1"/>
        <c:majorTickMark val="none"/>
        <c:minorTickMark val="none"/>
        <c:tickLblPos val="none"/>
        <c:crossAx val="111841664"/>
        <c:crosses val="autoZero"/>
        <c:auto val="1"/>
        <c:lblOffset val="100"/>
        <c:baseTimeUnit val="years"/>
      </c:dateAx>
      <c:valAx>
        <c:axId val="11184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3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北海道　清水町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119</v>
      </c>
      <c r="AE8" s="84"/>
      <c r="AF8" s="84"/>
      <c r="AG8" s="84"/>
      <c r="AH8" s="84"/>
      <c r="AI8" s="84"/>
      <c r="AJ8" s="84"/>
      <c r="AK8" s="5"/>
      <c r="AL8" s="71">
        <f>データ!$R$6</f>
        <v>9741</v>
      </c>
      <c r="AM8" s="71"/>
      <c r="AN8" s="71"/>
      <c r="AO8" s="71"/>
      <c r="AP8" s="71"/>
      <c r="AQ8" s="71"/>
      <c r="AR8" s="71"/>
      <c r="AS8" s="71"/>
      <c r="AT8" s="67">
        <f>データ!$S$6</f>
        <v>402.25</v>
      </c>
      <c r="AU8" s="68"/>
      <c r="AV8" s="68"/>
      <c r="AW8" s="68"/>
      <c r="AX8" s="68"/>
      <c r="AY8" s="68"/>
      <c r="AZ8" s="68"/>
      <c r="BA8" s="68"/>
      <c r="BB8" s="70">
        <f>データ!$T$6</f>
        <v>24.22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76.75</v>
      </c>
      <c r="J10" s="68"/>
      <c r="K10" s="68"/>
      <c r="L10" s="68"/>
      <c r="M10" s="68"/>
      <c r="N10" s="68"/>
      <c r="O10" s="69"/>
      <c r="P10" s="70">
        <f>データ!$P$6</f>
        <v>85.3</v>
      </c>
      <c r="Q10" s="70"/>
      <c r="R10" s="70"/>
      <c r="S10" s="70"/>
      <c r="T10" s="70"/>
      <c r="U10" s="70"/>
      <c r="V10" s="70"/>
      <c r="W10" s="71">
        <f>データ!$Q$6</f>
        <v>3600</v>
      </c>
      <c r="X10" s="71"/>
      <c r="Y10" s="71"/>
      <c r="Z10" s="71"/>
      <c r="AA10" s="71"/>
      <c r="AB10" s="71"/>
      <c r="AC10" s="71"/>
      <c r="AD10" s="2"/>
      <c r="AE10" s="2"/>
      <c r="AF10" s="2"/>
      <c r="AG10" s="2"/>
      <c r="AH10" s="5"/>
      <c r="AI10" s="5"/>
      <c r="AJ10" s="5"/>
      <c r="AK10" s="5"/>
      <c r="AL10" s="71">
        <f>データ!$U$6</f>
        <v>8229</v>
      </c>
      <c r="AM10" s="71"/>
      <c r="AN10" s="71"/>
      <c r="AO10" s="71"/>
      <c r="AP10" s="71"/>
      <c r="AQ10" s="71"/>
      <c r="AR10" s="71"/>
      <c r="AS10" s="71"/>
      <c r="AT10" s="67">
        <f>データ!$V$6</f>
        <v>114.85</v>
      </c>
      <c r="AU10" s="68"/>
      <c r="AV10" s="68"/>
      <c r="AW10" s="68"/>
      <c r="AX10" s="68"/>
      <c r="AY10" s="68"/>
      <c r="AZ10" s="68"/>
      <c r="BA10" s="68"/>
      <c r="BB10" s="70">
        <f>データ!$W$6</f>
        <v>71.650000000000006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16365</v>
      </c>
      <c r="D6" s="34">
        <f t="shared" si="3"/>
        <v>46</v>
      </c>
      <c r="E6" s="34">
        <f t="shared" si="3"/>
        <v>1</v>
      </c>
      <c r="F6" s="34">
        <f t="shared" si="3"/>
        <v>0</v>
      </c>
      <c r="G6" s="34">
        <f t="shared" si="3"/>
        <v>1</v>
      </c>
      <c r="H6" s="34" t="str">
        <f t="shared" si="3"/>
        <v>北海道　清水町</v>
      </c>
      <c r="I6" s="34" t="str">
        <f t="shared" si="3"/>
        <v>法適用</v>
      </c>
      <c r="J6" s="34" t="str">
        <f t="shared" si="3"/>
        <v>水道事業</v>
      </c>
      <c r="K6" s="34" t="str">
        <f t="shared" si="3"/>
        <v>末端給水事業</v>
      </c>
      <c r="L6" s="34" t="str">
        <f t="shared" si="3"/>
        <v>A8</v>
      </c>
      <c r="M6" s="34">
        <f t="shared" si="3"/>
        <v>0</v>
      </c>
      <c r="N6" s="35" t="str">
        <f t="shared" si="3"/>
        <v>-</v>
      </c>
      <c r="O6" s="35">
        <f t="shared" si="3"/>
        <v>76.75</v>
      </c>
      <c r="P6" s="35">
        <f t="shared" si="3"/>
        <v>85.3</v>
      </c>
      <c r="Q6" s="35">
        <f t="shared" si="3"/>
        <v>3600</v>
      </c>
      <c r="R6" s="35">
        <f t="shared" si="3"/>
        <v>9741</v>
      </c>
      <c r="S6" s="35">
        <f t="shared" si="3"/>
        <v>402.25</v>
      </c>
      <c r="T6" s="35">
        <f t="shared" si="3"/>
        <v>24.22</v>
      </c>
      <c r="U6" s="35">
        <f t="shared" si="3"/>
        <v>8229</v>
      </c>
      <c r="V6" s="35">
        <f t="shared" si="3"/>
        <v>114.85</v>
      </c>
      <c r="W6" s="35">
        <f t="shared" si="3"/>
        <v>71.650000000000006</v>
      </c>
      <c r="X6" s="36">
        <f>IF(X7="",NA(),X7)</f>
        <v>163.6</v>
      </c>
      <c r="Y6" s="36">
        <f t="shared" ref="Y6:AG6" si="4">IF(Y7="",NA(),Y7)</f>
        <v>148.12</v>
      </c>
      <c r="Z6" s="36">
        <f t="shared" si="4"/>
        <v>125.12</v>
      </c>
      <c r="AA6" s="36">
        <f t="shared" si="4"/>
        <v>101.05</v>
      </c>
      <c r="AB6" s="36">
        <f t="shared" si="4"/>
        <v>98.32</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264.24</v>
      </c>
      <c r="AU6" s="36">
        <f t="shared" ref="AU6:BC6" si="6">IF(AU7="",NA(),AU7)</f>
        <v>2562.54</v>
      </c>
      <c r="AV6" s="36">
        <f t="shared" si="6"/>
        <v>568.65</v>
      </c>
      <c r="AW6" s="36">
        <f t="shared" si="6"/>
        <v>196.93</v>
      </c>
      <c r="AX6" s="36">
        <f t="shared" si="6"/>
        <v>178.37</v>
      </c>
      <c r="AY6" s="36">
        <f t="shared" si="6"/>
        <v>1002.64</v>
      </c>
      <c r="AZ6" s="36">
        <f t="shared" si="6"/>
        <v>1164.51</v>
      </c>
      <c r="BA6" s="36">
        <f t="shared" si="6"/>
        <v>434.72</v>
      </c>
      <c r="BB6" s="36">
        <f t="shared" si="6"/>
        <v>416.14</v>
      </c>
      <c r="BC6" s="36">
        <f t="shared" si="6"/>
        <v>371.89</v>
      </c>
      <c r="BD6" s="35" t="str">
        <f>IF(BD7="","",IF(BD7="-","【-】","【"&amp;SUBSTITUTE(TEXT(BD7,"#,##0.00"),"-","△")&amp;"】"))</f>
        <v>【262.87】</v>
      </c>
      <c r="BE6" s="36">
        <f>IF(BE7="",NA(),BE7)</f>
        <v>206.52</v>
      </c>
      <c r="BF6" s="36">
        <f t="shared" ref="BF6:BN6" si="7">IF(BF7="",NA(),BF7)</f>
        <v>193.95</v>
      </c>
      <c r="BG6" s="36">
        <f t="shared" si="7"/>
        <v>190.89</v>
      </c>
      <c r="BH6" s="36">
        <f t="shared" si="7"/>
        <v>449.81</v>
      </c>
      <c r="BI6" s="36">
        <f t="shared" si="7"/>
        <v>473.73</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154.71</v>
      </c>
      <c r="BQ6" s="36">
        <f t="shared" ref="BQ6:BY6" si="8">IF(BQ7="",NA(),BQ7)</f>
        <v>140.16</v>
      </c>
      <c r="BR6" s="36">
        <f t="shared" si="8"/>
        <v>121.93</v>
      </c>
      <c r="BS6" s="36">
        <f t="shared" si="8"/>
        <v>95.74</v>
      </c>
      <c r="BT6" s="36">
        <f t="shared" si="8"/>
        <v>91.59</v>
      </c>
      <c r="BU6" s="36">
        <f t="shared" si="8"/>
        <v>90.69</v>
      </c>
      <c r="BV6" s="36">
        <f t="shared" si="8"/>
        <v>90.64</v>
      </c>
      <c r="BW6" s="36">
        <f t="shared" si="8"/>
        <v>93.66</v>
      </c>
      <c r="BX6" s="36">
        <f t="shared" si="8"/>
        <v>92.76</v>
      </c>
      <c r="BY6" s="36">
        <f t="shared" si="8"/>
        <v>93.28</v>
      </c>
      <c r="BZ6" s="35" t="str">
        <f>IF(BZ7="","",IF(BZ7="-","【-】","【"&amp;SUBSTITUTE(TEXT(BZ7,"#,##0.00"),"-","△")&amp;"】"))</f>
        <v>【105.59】</v>
      </c>
      <c r="CA6" s="36">
        <f>IF(CA7="",NA(),CA7)</f>
        <v>95.21</v>
      </c>
      <c r="CB6" s="36">
        <f t="shared" ref="CB6:CJ6" si="9">IF(CB7="",NA(),CB7)</f>
        <v>104.64</v>
      </c>
      <c r="CC6" s="36">
        <f t="shared" si="9"/>
        <v>117.71</v>
      </c>
      <c r="CD6" s="36">
        <f t="shared" si="9"/>
        <v>147.06</v>
      </c>
      <c r="CE6" s="36">
        <f t="shared" si="9"/>
        <v>155.80000000000001</v>
      </c>
      <c r="CF6" s="36">
        <f t="shared" si="9"/>
        <v>211.08</v>
      </c>
      <c r="CG6" s="36">
        <f t="shared" si="9"/>
        <v>213.52</v>
      </c>
      <c r="CH6" s="36">
        <f t="shared" si="9"/>
        <v>208.21</v>
      </c>
      <c r="CI6" s="36">
        <f t="shared" si="9"/>
        <v>208.67</v>
      </c>
      <c r="CJ6" s="36">
        <f t="shared" si="9"/>
        <v>208.29</v>
      </c>
      <c r="CK6" s="35" t="str">
        <f>IF(CK7="","",IF(CK7="-","【-】","【"&amp;SUBSTITUTE(TEXT(CK7,"#,##0.00"),"-","△")&amp;"】"))</f>
        <v>【163.27】</v>
      </c>
      <c r="CL6" s="36">
        <f>IF(CL7="",NA(),CL7)</f>
        <v>51.52</v>
      </c>
      <c r="CM6" s="36">
        <f t="shared" ref="CM6:CU6" si="10">IF(CM7="",NA(),CM7)</f>
        <v>56.88</v>
      </c>
      <c r="CN6" s="36">
        <f t="shared" si="10"/>
        <v>52.15</v>
      </c>
      <c r="CO6" s="36">
        <f t="shared" si="10"/>
        <v>51.39</v>
      </c>
      <c r="CP6" s="36">
        <f t="shared" si="10"/>
        <v>48.05</v>
      </c>
      <c r="CQ6" s="36">
        <f t="shared" si="10"/>
        <v>49.69</v>
      </c>
      <c r="CR6" s="36">
        <f t="shared" si="10"/>
        <v>49.77</v>
      </c>
      <c r="CS6" s="36">
        <f t="shared" si="10"/>
        <v>49.22</v>
      </c>
      <c r="CT6" s="36">
        <f t="shared" si="10"/>
        <v>49.08</v>
      </c>
      <c r="CU6" s="36">
        <f t="shared" si="10"/>
        <v>49.32</v>
      </c>
      <c r="CV6" s="35" t="str">
        <f>IF(CV7="","",IF(CV7="-","【-】","【"&amp;SUBSTITUTE(TEXT(CV7,"#,##0.00"),"-","△")&amp;"】"))</f>
        <v>【59.94】</v>
      </c>
      <c r="CW6" s="36">
        <f>IF(CW7="",NA(),CW7)</f>
        <v>90.61</v>
      </c>
      <c r="CX6" s="36">
        <f t="shared" ref="CX6:DF6" si="11">IF(CX7="",NA(),CX7)</f>
        <v>80.069999999999993</v>
      </c>
      <c r="CY6" s="36">
        <f t="shared" si="11"/>
        <v>87.44</v>
      </c>
      <c r="CZ6" s="36">
        <f t="shared" si="11"/>
        <v>86.26</v>
      </c>
      <c r="DA6" s="36">
        <f t="shared" si="11"/>
        <v>85.59</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37.96</v>
      </c>
      <c r="DI6" s="36">
        <f t="shared" ref="DI6:DQ6" si="12">IF(DI7="",NA(),DI7)</f>
        <v>38.200000000000003</v>
      </c>
      <c r="DJ6" s="36">
        <f t="shared" si="12"/>
        <v>59.84</v>
      </c>
      <c r="DK6" s="36">
        <f t="shared" si="12"/>
        <v>34.549999999999997</v>
      </c>
      <c r="DL6" s="36">
        <f t="shared" si="12"/>
        <v>37.36</v>
      </c>
      <c r="DM6" s="36">
        <f t="shared" si="12"/>
        <v>35.18</v>
      </c>
      <c r="DN6" s="36">
        <f t="shared" si="12"/>
        <v>36.43</v>
      </c>
      <c r="DO6" s="36">
        <f t="shared" si="12"/>
        <v>46.12</v>
      </c>
      <c r="DP6" s="36">
        <f t="shared" si="12"/>
        <v>47.44</v>
      </c>
      <c r="DQ6" s="36">
        <f t="shared" si="12"/>
        <v>48.3</v>
      </c>
      <c r="DR6" s="35" t="str">
        <f>IF(DR7="","",IF(DR7="-","【-】","【"&amp;SUBSTITUTE(TEXT(DR7,"#,##0.00"),"-","△")&amp;"】"))</f>
        <v>【47.91】</v>
      </c>
      <c r="DS6" s="36">
        <f>IF(DS7="",NA(),DS7)</f>
        <v>13.33</v>
      </c>
      <c r="DT6" s="36">
        <f t="shared" ref="DT6:EB6" si="13">IF(DT7="",NA(),DT7)</f>
        <v>14.09</v>
      </c>
      <c r="DU6" s="36">
        <f t="shared" si="13"/>
        <v>14.6</v>
      </c>
      <c r="DV6" s="36">
        <f t="shared" si="13"/>
        <v>8.6300000000000008</v>
      </c>
      <c r="DW6" s="36">
        <f t="shared" si="13"/>
        <v>8.8000000000000007</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0.71</v>
      </c>
      <c r="EE6" s="36">
        <f t="shared" ref="EE6:EM6" si="14">IF(EE7="",NA(),EE7)</f>
        <v>0.71</v>
      </c>
      <c r="EF6" s="36">
        <f t="shared" si="14"/>
        <v>0.31</v>
      </c>
      <c r="EG6" s="36">
        <f t="shared" si="14"/>
        <v>0.28000000000000003</v>
      </c>
      <c r="EH6" s="36">
        <f t="shared" si="14"/>
        <v>0.44</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16365</v>
      </c>
      <c r="D7" s="38">
        <v>46</v>
      </c>
      <c r="E7" s="38">
        <v>1</v>
      </c>
      <c r="F7" s="38">
        <v>0</v>
      </c>
      <c r="G7" s="38">
        <v>1</v>
      </c>
      <c r="H7" s="38" t="s">
        <v>105</v>
      </c>
      <c r="I7" s="38" t="s">
        <v>106</v>
      </c>
      <c r="J7" s="38" t="s">
        <v>107</v>
      </c>
      <c r="K7" s="38" t="s">
        <v>108</v>
      </c>
      <c r="L7" s="38" t="s">
        <v>109</v>
      </c>
      <c r="M7" s="38"/>
      <c r="N7" s="39" t="s">
        <v>110</v>
      </c>
      <c r="O7" s="39">
        <v>76.75</v>
      </c>
      <c r="P7" s="39">
        <v>85.3</v>
      </c>
      <c r="Q7" s="39">
        <v>3600</v>
      </c>
      <c r="R7" s="39">
        <v>9741</v>
      </c>
      <c r="S7" s="39">
        <v>402.25</v>
      </c>
      <c r="T7" s="39">
        <v>24.22</v>
      </c>
      <c r="U7" s="39">
        <v>8229</v>
      </c>
      <c r="V7" s="39">
        <v>114.85</v>
      </c>
      <c r="W7" s="39">
        <v>71.650000000000006</v>
      </c>
      <c r="X7" s="39">
        <v>163.6</v>
      </c>
      <c r="Y7" s="39">
        <v>148.12</v>
      </c>
      <c r="Z7" s="39">
        <v>125.12</v>
      </c>
      <c r="AA7" s="39">
        <v>101.05</v>
      </c>
      <c r="AB7" s="39">
        <v>98.32</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264.24</v>
      </c>
      <c r="AU7" s="39">
        <v>2562.54</v>
      </c>
      <c r="AV7" s="39">
        <v>568.65</v>
      </c>
      <c r="AW7" s="39">
        <v>196.93</v>
      </c>
      <c r="AX7" s="39">
        <v>178.37</v>
      </c>
      <c r="AY7" s="39">
        <v>1002.64</v>
      </c>
      <c r="AZ7" s="39">
        <v>1164.51</v>
      </c>
      <c r="BA7" s="39">
        <v>434.72</v>
      </c>
      <c r="BB7" s="39">
        <v>416.14</v>
      </c>
      <c r="BC7" s="39">
        <v>371.89</v>
      </c>
      <c r="BD7" s="39">
        <v>262.87</v>
      </c>
      <c r="BE7" s="39">
        <v>206.52</v>
      </c>
      <c r="BF7" s="39">
        <v>193.95</v>
      </c>
      <c r="BG7" s="39">
        <v>190.89</v>
      </c>
      <c r="BH7" s="39">
        <v>449.81</v>
      </c>
      <c r="BI7" s="39">
        <v>473.73</v>
      </c>
      <c r="BJ7" s="39">
        <v>520.29999999999995</v>
      </c>
      <c r="BK7" s="39">
        <v>498.27</v>
      </c>
      <c r="BL7" s="39">
        <v>495.76</v>
      </c>
      <c r="BM7" s="39">
        <v>487.22</v>
      </c>
      <c r="BN7" s="39">
        <v>483.11</v>
      </c>
      <c r="BO7" s="39">
        <v>270.87</v>
      </c>
      <c r="BP7" s="39">
        <v>154.71</v>
      </c>
      <c r="BQ7" s="39">
        <v>140.16</v>
      </c>
      <c r="BR7" s="39">
        <v>121.93</v>
      </c>
      <c r="BS7" s="39">
        <v>95.74</v>
      </c>
      <c r="BT7" s="39">
        <v>91.59</v>
      </c>
      <c r="BU7" s="39">
        <v>90.69</v>
      </c>
      <c r="BV7" s="39">
        <v>90.64</v>
      </c>
      <c r="BW7" s="39">
        <v>93.66</v>
      </c>
      <c r="BX7" s="39">
        <v>92.76</v>
      </c>
      <c r="BY7" s="39">
        <v>93.28</v>
      </c>
      <c r="BZ7" s="39">
        <v>105.59</v>
      </c>
      <c r="CA7" s="39">
        <v>95.21</v>
      </c>
      <c r="CB7" s="39">
        <v>104.64</v>
      </c>
      <c r="CC7" s="39">
        <v>117.71</v>
      </c>
      <c r="CD7" s="39">
        <v>147.06</v>
      </c>
      <c r="CE7" s="39">
        <v>155.80000000000001</v>
      </c>
      <c r="CF7" s="39">
        <v>211.08</v>
      </c>
      <c r="CG7" s="39">
        <v>213.52</v>
      </c>
      <c r="CH7" s="39">
        <v>208.21</v>
      </c>
      <c r="CI7" s="39">
        <v>208.67</v>
      </c>
      <c r="CJ7" s="39">
        <v>208.29</v>
      </c>
      <c r="CK7" s="39">
        <v>163.27000000000001</v>
      </c>
      <c r="CL7" s="39">
        <v>51.52</v>
      </c>
      <c r="CM7" s="39">
        <v>56.88</v>
      </c>
      <c r="CN7" s="39">
        <v>52.15</v>
      </c>
      <c r="CO7" s="39">
        <v>51.39</v>
      </c>
      <c r="CP7" s="39">
        <v>48.05</v>
      </c>
      <c r="CQ7" s="39">
        <v>49.69</v>
      </c>
      <c r="CR7" s="39">
        <v>49.77</v>
      </c>
      <c r="CS7" s="39">
        <v>49.22</v>
      </c>
      <c r="CT7" s="39">
        <v>49.08</v>
      </c>
      <c r="CU7" s="39">
        <v>49.32</v>
      </c>
      <c r="CV7" s="39">
        <v>59.94</v>
      </c>
      <c r="CW7" s="39">
        <v>90.61</v>
      </c>
      <c r="CX7" s="39">
        <v>80.069999999999993</v>
      </c>
      <c r="CY7" s="39">
        <v>87.44</v>
      </c>
      <c r="CZ7" s="39">
        <v>86.26</v>
      </c>
      <c r="DA7" s="39">
        <v>85.59</v>
      </c>
      <c r="DB7" s="39">
        <v>80.010000000000005</v>
      </c>
      <c r="DC7" s="39">
        <v>79.98</v>
      </c>
      <c r="DD7" s="39">
        <v>79.48</v>
      </c>
      <c r="DE7" s="39">
        <v>79.3</v>
      </c>
      <c r="DF7" s="39">
        <v>79.34</v>
      </c>
      <c r="DG7" s="39">
        <v>90.22</v>
      </c>
      <c r="DH7" s="39">
        <v>37.96</v>
      </c>
      <c r="DI7" s="39">
        <v>38.200000000000003</v>
      </c>
      <c r="DJ7" s="39">
        <v>59.84</v>
      </c>
      <c r="DK7" s="39">
        <v>34.549999999999997</v>
      </c>
      <c r="DL7" s="39">
        <v>37.36</v>
      </c>
      <c r="DM7" s="39">
        <v>35.18</v>
      </c>
      <c r="DN7" s="39">
        <v>36.43</v>
      </c>
      <c r="DO7" s="39">
        <v>46.12</v>
      </c>
      <c r="DP7" s="39">
        <v>47.44</v>
      </c>
      <c r="DQ7" s="39">
        <v>48.3</v>
      </c>
      <c r="DR7" s="39">
        <v>47.91</v>
      </c>
      <c r="DS7" s="39">
        <v>13.33</v>
      </c>
      <c r="DT7" s="39">
        <v>14.09</v>
      </c>
      <c r="DU7" s="39">
        <v>14.6</v>
      </c>
      <c r="DV7" s="39">
        <v>8.6300000000000008</v>
      </c>
      <c r="DW7" s="39">
        <v>8.8000000000000007</v>
      </c>
      <c r="DX7" s="39">
        <v>8.41</v>
      </c>
      <c r="DY7" s="39">
        <v>8.7200000000000006</v>
      </c>
      <c r="DZ7" s="39">
        <v>9.86</v>
      </c>
      <c r="EA7" s="39">
        <v>11.16</v>
      </c>
      <c r="EB7" s="39">
        <v>12.43</v>
      </c>
      <c r="EC7" s="39">
        <v>15</v>
      </c>
      <c r="ED7" s="39">
        <v>0.71</v>
      </c>
      <c r="EE7" s="39">
        <v>0.71</v>
      </c>
      <c r="EF7" s="39">
        <v>0.31</v>
      </c>
      <c r="EG7" s="39">
        <v>0.28000000000000003</v>
      </c>
      <c r="EH7" s="39">
        <v>0.44</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2018-01-31T14:46:40Z</cp:lastPrinted>
  <dcterms:created xsi:type="dcterms:W3CDTF">2017-12-25T01:20:23Z</dcterms:created>
  <dcterms:modified xsi:type="dcterms:W3CDTF">2018-02-19T00:13:00Z</dcterms:modified>
</cp:coreProperties>
</file>