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svfs001\共有\水道課\業務係\01_高橋ファイル\21_各種調査関係\5070204_公営企業に係る経営比較分析表\"/>
    </mc:Choice>
  </mc:AlternateContent>
  <workbookProtection workbookAlgorithmName="SHA-512" workbookHashValue="SRFvB9EUpL70wMhM5+yAB/+HnbLS8Lx11biIvLzWjpCp7iMA1/3Ec3ZnRysZajgtSvaVupp6JQXGhl0DNK8jAg==" workbookSaltValue="qZbzlI+Fkedm3kuN5uynOg==" workbookSpinCount="100000" lockStructure="1"/>
  <bookViews>
    <workbookView xWindow="0" yWindow="0" windowWidth="28800" windowHeight="11685"/>
  </bookViews>
  <sheets>
    <sheet name="法適用_下水道事業" sheetId="4" r:id="rId1"/>
    <sheet name="データ" sheetId="5" state="hidden" r:id="rId2"/>
  </sheets>
  <calcPr calcId="162913"/>
  <extLst>
    <ext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<sst xmlns="http://schemas.openxmlformats.org/spreadsheetml/2006/main" count="231" uniqueCount="118">
  <si>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</si>
  <si>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</si>
  <si>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</si>
  <si>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</si>
  <si>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</si>
  <si>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</si>
  <si>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</si>
  <si>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</si>
  <si>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</si>
  <si>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</si>
  <si>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</si>
  <si>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</si>
  <si>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</si>
  <si>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</si>
  <si>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</si>
  <si>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</si>
  <si>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</si>
  <si>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</si>
  <si>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</si>
  <si>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</si>
  <si>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</si>
  <si>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</si>
  <si>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</si>
  <si>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</si>
  <si>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</si>
  <si>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</si>
  <si>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</si>
  <si>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</si>
  <si>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</si>
  <si>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</si>
  <si>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</si>
  <si>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</si>
  <si>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</si>
  <si>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</si>
  <si>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</si>
  <si>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</si>
  <si>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</si>
  <si>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</si>
  <si>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</si>
  <si>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</si>
  <si>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</si>
  <si>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</si>
  <si>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</si>
  <si>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</si>
  <si>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</si>
  <si>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</si>
  <si>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</si>
  <si>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</si>
  <si>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</si>
  <si>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</si>
  <si>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</si>
  <si>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</si>
  <si>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</si>
  <si>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</si>
  <si>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</si>
  <si>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</si>
  <si>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</si>
  <si>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</si>
  <si>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</si>
  <si>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</si>
  <si>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</si>
  <si>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</si>
  <si>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</si>
  <si>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</si>
  <si>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</si>
  <si>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</si>
  <si>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</si>
  <si>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</si>
  <si>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</si>
  <si>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</si>
  <si>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</si>
  <si>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</si>
  <si>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</si>
  <si>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</si>
  <si>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</si>
  <si>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</si>
  <si>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</si>
  <si>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</si>
  <si>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</si>
  <si>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</si>
  <si>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</si>
  <si>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</si>
  <si>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</si>
  <si>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</si>
  <si>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</si>
  <si>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</si>
  <si>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</si>
  <si>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</si>
  <si>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</si>
  <si>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</si>
  <si>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</si>
  <si>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</si>
  <si>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</si>
  <si>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</si>
  <si>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</si>
  <si>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</si>
  <si>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清水町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</si>
  <si>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</si>
  <si>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</si>
  <si>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</si>
  <si>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</si>
  <si>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</si>
  <si>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</si>
  <si>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</si>
  <si>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</si>
  <si>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</si>
  <si>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</si>
  <si>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</si>
  <si>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</si>
  <si>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</si>
  <si>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</si>
  <si>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</si>
  <si>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</si>
  <si>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</si>
  <si>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</si>
  <si>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xml:space="preserve">
　経常収支比率は、H30年度まで100％を下回っていたが、一般会計からの繰入金等によりR5年度までは100％を上回り改善傾向にあったが、繰入金の減少も見られ、R6年度は100％を下回った。
　流動比率は、法適用１０年目であり、現金が増加傾向であり、類似団体平均値と比較してもよい状況である。
　企業債償還額は減少傾向であり、企業債残高対事業規模比率は比較的良いが、経費回収率及び汚水処理原価は類似団体平均値と比較すると悪く、より効率的な経営が求められる。
　水洗化率は高いものの処理区域以内人口の減少や事業所からの排水の減少により、施設利用率は低い状況である。</t>
    <rPh sb="46" eb="48">
      <t>ネンド</t>
    </rPh>
    <rPh sb="69" eb="72">
      <t>クリイレキン</t>
    </rPh>
    <rPh sb="73" eb="75">
      <t>ゲンショウ</t>
    </rPh>
    <rPh sb="76" eb="77">
      <t>ミ</t>
    </rPh>
    <rPh sb="82" eb="84">
      <t>ネンド</t>
    </rPh>
    <rPh sb="90" eb="92">
      <t>シタマワ</t>
    </rPh>
    <rPh sb="176" eb="179">
      <t>ヒカクテキ</t>
    </rPh>
    <phoneticPr fontId="4"/>
  </si>
  <si>
    <t>　昭和52年度に建設事業開始のため、法定耐用年数を超えた管渠は存在しない。
　令和2年度に策定したストックマネジメント計画を通して、効率的な投資を進める。　</t>
    <phoneticPr fontId="4"/>
  </si>
  <si>
    <t>　今後については、経常収支改善のため経営手法の検討や、中長期的視点に立った最小限の投資により経営の健全化を図る。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</si>
</sst>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92-4779-BF6F-060489EA55B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8792-4779-BF6F-060489EA55B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25.24</c:v>
                </c:pt>
                <c:pt idx="1">
                  <c:v>28.12</c:v>
                </c:pt>
                <c:pt idx="2">
                  <c:v>22.42</c:v>
                </c:pt>
                <c:pt idx="3">
                  <c:v>17.73</c:v>
                </c:pt>
                <c:pt idx="4">
                  <c:v>18.18</c:v>
                </c:pt>
              </c:numCache>
            </c:numRef>
          </c:val>
          <c:extLst>
            <c:ext xmlns:c16="http://schemas.microsoft.com/office/drawing/2014/chart" uri="{C3380CC4-5D6E-409C-BE32-E72D297353CC}">
              <c16:uniqueId val="{00000000-59D0-46AF-8091-ABAA11F3AE3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59D0-46AF-8091-ABAA11F3AE3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97.38</c:v>
                </c:pt>
                <c:pt idx="1">
                  <c:v>98.03</c:v>
                </c:pt>
                <c:pt idx="2">
                  <c:v>97.94</c:v>
                </c:pt>
                <c:pt idx="3">
                  <c:v>98.05</c:v>
                </c:pt>
                <c:pt idx="4">
                  <c:v>98.07</c:v>
                </c:pt>
              </c:numCache>
            </c:numRef>
          </c:val>
          <c:extLst>
            <c:ext xmlns:c16="http://schemas.microsoft.com/office/drawing/2014/chart" uri="{C3380CC4-5D6E-409C-BE32-E72D297353CC}">
              <c16:uniqueId val="{00000000-A5D7-441F-AC27-60727F9A14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A5D7-441F-AC27-60727F9A14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103.58</c:v>
                </c:pt>
                <c:pt idx="1">
                  <c:v>109.28</c:v>
                </c:pt>
                <c:pt idx="2">
                  <c:v>102.87</c:v>
                </c:pt>
                <c:pt idx="3">
                  <c:v>102.64</c:v>
                </c:pt>
                <c:pt idx="4">
                  <c:v>93.68</c:v>
                </c:pt>
              </c:numCache>
            </c:numRef>
          </c:val>
          <c:extLst>
            <c:ext xmlns:c16="http://schemas.microsoft.com/office/drawing/2014/chart" uri="{C3380CC4-5D6E-409C-BE32-E72D297353CC}">
              <c16:uniqueId val="{00000000-8CF5-409F-A344-189536BC345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8CF5-409F-A344-189536BC345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27.36</c:v>
                </c:pt>
                <c:pt idx="1">
                  <c:v>29.54</c:v>
                </c:pt>
                <c:pt idx="2">
                  <c:v>31.68</c:v>
                </c:pt>
                <c:pt idx="3">
                  <c:v>33.369999999999997</c:v>
                </c:pt>
                <c:pt idx="4">
                  <c:v>35.86</c:v>
                </c:pt>
              </c:numCache>
            </c:numRef>
          </c:val>
          <c:extLst>
            <c:ext xmlns:c16="http://schemas.microsoft.com/office/drawing/2014/chart" uri="{C3380CC4-5D6E-409C-BE32-E72D297353CC}">
              <c16:uniqueId val="{00000000-CCF3-42D4-B013-88882E48414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CCF3-42D4-B013-88882E48414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40-4D9E-B3AB-867E2F5134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C840-4D9E-B3AB-867E2F5134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54-4550-BD74-E764783416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8D54-4550-BD74-E764783416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405.72</c:v>
                </c:pt>
                <c:pt idx="1">
                  <c:v>903.74</c:v>
                </c:pt>
                <c:pt idx="2">
                  <c:v>1337.78</c:v>
                </c:pt>
                <c:pt idx="3">
                  <c:v>1206.58</c:v>
                </c:pt>
                <c:pt idx="4">
                  <c:v>995.32</c:v>
                </c:pt>
              </c:numCache>
            </c:numRef>
          </c:val>
          <c:extLst>
            <c:ext xmlns:c16="http://schemas.microsoft.com/office/drawing/2014/chart" uri="{C3380CC4-5D6E-409C-BE32-E72D297353CC}">
              <c16:uniqueId val="{00000000-BEFD-491F-BF11-5B7056BDA2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BEFD-491F-BF11-5B7056BDA2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97.53</c:v>
                </c:pt>
                <c:pt idx="1">
                  <c:v>169.18</c:v>
                </c:pt>
                <c:pt idx="2">
                  <c:v>170.79</c:v>
                </c:pt>
                <c:pt idx="3">
                  <c:v>210.55</c:v>
                </c:pt>
                <c:pt idx="4">
                  <c:v>234.14</c:v>
                </c:pt>
              </c:numCache>
            </c:numRef>
          </c:val>
          <c:extLst>
            <c:ext xmlns:c16="http://schemas.microsoft.com/office/drawing/2014/chart" uri="{C3380CC4-5D6E-409C-BE32-E72D297353CC}">
              <c16:uniqueId val="{00000000-623E-4DD3-BAE3-4B76AE9A746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623E-4DD3-BAE3-4B76AE9A746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75.010000000000005</c:v>
                </c:pt>
                <c:pt idx="1">
                  <c:v>68.2</c:v>
                </c:pt>
                <c:pt idx="2">
                  <c:v>66.489999999999995</c:v>
                </c:pt>
                <c:pt idx="3">
                  <c:v>65.260000000000005</c:v>
                </c:pt>
                <c:pt idx="4">
                  <c:v>56.38</c:v>
                </c:pt>
              </c:numCache>
            </c:numRef>
          </c:val>
          <c:extLst>
            <c:ext xmlns:c16="http://schemas.microsoft.com/office/drawing/2014/chart" uri="{C3380CC4-5D6E-409C-BE32-E72D297353CC}">
              <c16:uniqueId val="{00000000-D303-4EBA-B49B-EFBF2BC64D6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D303-4EBA-B49B-EFBF2BC64D6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237.58</c:v>
                </c:pt>
                <c:pt idx="1">
                  <c:v>261.02999999999997</c:v>
                </c:pt>
                <c:pt idx="2">
                  <c:v>268.08</c:v>
                </c:pt>
                <c:pt idx="3">
                  <c:v>274.63</c:v>
                </c:pt>
                <c:pt idx="4">
                  <c:v>316.31</c:v>
                </c:pt>
              </c:numCache>
            </c:numRef>
          </c:val>
          <c:extLst>
            <c:ext xmlns:c16="http://schemas.microsoft.com/office/drawing/2014/chart" uri="{C3380CC4-5D6E-409C-BE32-E72D297353CC}">
              <c16:uniqueId val="{00000000-938F-40F7-9614-CAB087FA4FC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938F-40F7-9614-CAB087FA4FC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北海道　清水町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54">
        <f>データ!S6</f>
        <v>8755</v>
      </c>
      <c r="AM8" s="54"/>
      <c r="AN8" s="54"/>
      <c r="AO8" s="54"/>
      <c r="AP8" s="54"/>
      <c r="AQ8" s="54"/>
      <c r="AR8" s="54"/>
      <c r="AS8" s="54"/>
      <c r="AT8" s="53">
        <f>データ!T6</f>
        <v>402.25</v>
      </c>
      <c r="AU8" s="53"/>
      <c r="AV8" s="53"/>
      <c r="AW8" s="53"/>
      <c r="AX8" s="53"/>
      <c r="AY8" s="53"/>
      <c r="AZ8" s="53"/>
      <c r="BA8" s="53"/>
      <c r="BB8" s="53">
        <f>データ!U6</f>
        <v>21.77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85.37</v>
      </c>
      <c r="J10" s="53"/>
      <c r="K10" s="53"/>
      <c r="L10" s="53"/>
      <c r="M10" s="53"/>
      <c r="N10" s="53"/>
      <c r="O10" s="53"/>
      <c r="P10" s="53">
        <f>データ!P6</f>
        <v>55.34</v>
      </c>
      <c r="Q10" s="53"/>
      <c r="R10" s="53"/>
      <c r="S10" s="53"/>
      <c r="T10" s="53"/>
      <c r="U10" s="53"/>
      <c r="V10" s="53"/>
      <c r="W10" s="53">
        <f>データ!Q6</f>
        <v>93.76</v>
      </c>
      <c r="X10" s="53"/>
      <c r="Y10" s="53"/>
      <c r="Z10" s="53"/>
      <c r="AA10" s="53"/>
      <c r="AB10" s="53"/>
      <c r="AC10" s="53"/>
      <c r="AD10" s="54">
        <f>データ!R6</f>
        <v>3800</v>
      </c>
      <c r="AE10" s="54"/>
      <c r="AF10" s="54"/>
      <c r="AG10" s="54"/>
      <c r="AH10" s="54"/>
      <c r="AI10" s="54"/>
      <c r="AJ10" s="54"/>
      <c r="AK10" s="2"/>
      <c r="AL10" s="54">
        <f>データ!V6</f>
        <v>4811</v>
      </c>
      <c r="AM10" s="54"/>
      <c r="AN10" s="54"/>
      <c r="AO10" s="54"/>
      <c r="AP10" s="54"/>
      <c r="AQ10" s="54"/>
      <c r="AR10" s="54"/>
      <c r="AS10" s="54"/>
      <c r="AT10" s="53">
        <f>データ!W6</f>
        <v>2.76</v>
      </c>
      <c r="AU10" s="53"/>
      <c r="AV10" s="53"/>
      <c r="AW10" s="53"/>
      <c r="AX10" s="53"/>
      <c r="AY10" s="53"/>
      <c r="AZ10" s="53"/>
      <c r="BA10" s="53"/>
      <c r="BB10" s="53">
        <f>データ!X6</f>
        <v>1743.12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rd/l+/9nglfdig1pfNyKQgwW492c4SfLTJ9b2VYDgCjPuRYBlybQG3NN9ZoAuSIruF0K3WkjVOai7y3qkbedA==" saltValue="U+qFzdT/IRAeGx7aa6cG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16365</v>
      </c>
      <c r="D6" s="19">
        <f t="shared" si="3"/>
        <v>46</v>
      </c>
      <c r="E6" s="19">
        <f t="shared" si="3"/>
        <v>17</v>
      </c>
      <c r="F6" s="19">
        <f t="shared" si="3"/>
        <v>1</v>
      </c>
      <c r="G6" s="19">
        <f t="shared" si="3"/>
        <v>0</v>
      </c>
      <c r="H6" s="19" t="str">
        <f t="shared" si="3"/>
        <v>北海道　清水町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85.37</v>
      </c>
      <c r="P6" s="20">
        <f t="shared" si="3"/>
        <v>55.34</v>
      </c>
      <c r="Q6" s="20">
        <f t="shared" si="3"/>
        <v>93.76</v>
      </c>
      <c r="R6" s="20">
        <f t="shared" si="3"/>
        <v>3800</v>
      </c>
      <c r="S6" s="20">
        <f t="shared" si="3"/>
        <v>8755</v>
      </c>
      <c r="T6" s="20">
        <f t="shared" si="3"/>
        <v>402.25</v>
      </c>
      <c r="U6" s="20">
        <f t="shared" si="3"/>
        <v>21.77</v>
      </c>
      <c r="V6" s="20">
        <f t="shared" si="3"/>
        <v>4811</v>
      </c>
      <c r="W6" s="20">
        <f t="shared" si="3"/>
        <v>2.76</v>
      </c>
      <c r="X6" s="20">
        <f t="shared" si="3"/>
        <v>1743.12</v>
      </c>
      <c r="Y6" s="21">
        <f>IF(Y7="",NA(),Y7)</f>
        <v>103.58</v>
      </c>
      <c r="Z6" s="21">
        <f t="shared" ref="Z6:AH6" si="4">IF(Z7="",NA(),Z7)</f>
        <v>109.28</v>
      </c>
      <c r="AA6" s="21">
        <f t="shared" si="4"/>
        <v>102.87</v>
      </c>
      <c r="AB6" s="21">
        <f t="shared" si="4"/>
        <v>102.64</v>
      </c>
      <c r="AC6" s="21">
        <f t="shared" si="4"/>
        <v>93.68</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405.72</v>
      </c>
      <c r="AV6" s="21">
        <f t="shared" ref="AV6:BD6" si="6">IF(AV7="",NA(),AV7)</f>
        <v>903.74</v>
      </c>
      <c r="AW6" s="21">
        <f t="shared" si="6"/>
        <v>1337.78</v>
      </c>
      <c r="AX6" s="21">
        <f t="shared" si="6"/>
        <v>1206.58</v>
      </c>
      <c r="AY6" s="21">
        <f t="shared" si="6"/>
        <v>995.32</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97.53</v>
      </c>
      <c r="BG6" s="21">
        <f t="shared" ref="BG6:BO6" si="7">IF(BG7="",NA(),BG7)</f>
        <v>169.18</v>
      </c>
      <c r="BH6" s="21">
        <f t="shared" si="7"/>
        <v>170.79</v>
      </c>
      <c r="BI6" s="21">
        <f t="shared" si="7"/>
        <v>210.55</v>
      </c>
      <c r="BJ6" s="21">
        <f t="shared" si="7"/>
        <v>234.14</v>
      </c>
      <c r="BK6" s="21">
        <f t="shared" si="7"/>
        <v>812.92</v>
      </c>
      <c r="BL6" s="21">
        <f t="shared" si="7"/>
        <v>765.48</v>
      </c>
      <c r="BM6" s="21">
        <f t="shared" si="7"/>
        <v>742.08</v>
      </c>
      <c r="BN6" s="21">
        <f t="shared" si="7"/>
        <v>730.84</v>
      </c>
      <c r="BO6" s="21">
        <f t="shared" si="7"/>
        <v>706.45</v>
      </c>
      <c r="BP6" s="20" t="str">
        <f>IF(BP7="","",IF(BP7="-","【-】","【"&amp;SUBSTITUTE(TEXT(BP7,"#,##0.00"),"-","△")&amp;"】"))</f>
        <v>【602.56】</v>
      </c>
      <c r="BQ6" s="21">
        <f>IF(BQ7="",NA(),BQ7)</f>
        <v>75.010000000000005</v>
      </c>
      <c r="BR6" s="21">
        <f t="shared" ref="BR6:BZ6" si="8">IF(BR7="",NA(),BR7)</f>
        <v>68.2</v>
      </c>
      <c r="BS6" s="21">
        <f t="shared" si="8"/>
        <v>66.489999999999995</v>
      </c>
      <c r="BT6" s="21">
        <f t="shared" si="8"/>
        <v>65.260000000000005</v>
      </c>
      <c r="BU6" s="21">
        <f t="shared" si="8"/>
        <v>56.38</v>
      </c>
      <c r="BV6" s="21">
        <f t="shared" si="8"/>
        <v>85.4</v>
      </c>
      <c r="BW6" s="21">
        <f t="shared" si="8"/>
        <v>87.8</v>
      </c>
      <c r="BX6" s="21">
        <f t="shared" si="8"/>
        <v>86.51</v>
      </c>
      <c r="BY6" s="21">
        <f t="shared" si="8"/>
        <v>89.17</v>
      </c>
      <c r="BZ6" s="21">
        <f t="shared" si="8"/>
        <v>85.67</v>
      </c>
      <c r="CA6" s="20" t="str">
        <f>IF(CA7="","",IF(CA7="-","【-】","【"&amp;SUBSTITUTE(TEXT(CA7,"#,##0.00"),"-","△")&amp;"】"))</f>
        <v>【97.94】</v>
      </c>
      <c r="CB6" s="21">
        <f>IF(CB7="",NA(),CB7)</f>
        <v>237.58</v>
      </c>
      <c r="CC6" s="21">
        <f t="shared" ref="CC6:CK6" si="9">IF(CC7="",NA(),CC7)</f>
        <v>261.02999999999997</v>
      </c>
      <c r="CD6" s="21">
        <f t="shared" si="9"/>
        <v>268.08</v>
      </c>
      <c r="CE6" s="21">
        <f t="shared" si="9"/>
        <v>274.63</v>
      </c>
      <c r="CF6" s="21">
        <f t="shared" si="9"/>
        <v>316.31</v>
      </c>
      <c r="CG6" s="21">
        <f t="shared" si="9"/>
        <v>188.57</v>
      </c>
      <c r="CH6" s="21">
        <f t="shared" si="9"/>
        <v>187.69</v>
      </c>
      <c r="CI6" s="21">
        <f t="shared" si="9"/>
        <v>188.24</v>
      </c>
      <c r="CJ6" s="21">
        <f t="shared" si="9"/>
        <v>184.85</v>
      </c>
      <c r="CK6" s="21">
        <f t="shared" si="9"/>
        <v>194.78</v>
      </c>
      <c r="CL6" s="20" t="str">
        <f>IF(CL7="","",IF(CL7="-","【-】","【"&amp;SUBSTITUTE(TEXT(CL7,"#,##0.00"),"-","△")&amp;"】"))</f>
        <v>【140.98】</v>
      </c>
      <c r="CM6" s="21">
        <f>IF(CM7="",NA(),CM7)</f>
        <v>25.24</v>
      </c>
      <c r="CN6" s="21">
        <f t="shared" ref="CN6:CV6" si="10">IF(CN7="",NA(),CN7)</f>
        <v>28.12</v>
      </c>
      <c r="CO6" s="21">
        <f t="shared" si="10"/>
        <v>22.42</v>
      </c>
      <c r="CP6" s="21">
        <f t="shared" si="10"/>
        <v>17.73</v>
      </c>
      <c r="CQ6" s="21">
        <f t="shared" si="10"/>
        <v>18.18</v>
      </c>
      <c r="CR6" s="21">
        <f t="shared" si="10"/>
        <v>55.84</v>
      </c>
      <c r="CS6" s="21">
        <f t="shared" si="10"/>
        <v>55.78</v>
      </c>
      <c r="CT6" s="21">
        <f t="shared" si="10"/>
        <v>54.86</v>
      </c>
      <c r="CU6" s="21">
        <f t="shared" si="10"/>
        <v>55.04</v>
      </c>
      <c r="CV6" s="21">
        <f t="shared" si="10"/>
        <v>53.26</v>
      </c>
      <c r="CW6" s="20" t="str">
        <f>IF(CW7="","",IF(CW7="-","【-】","【"&amp;SUBSTITUTE(TEXT(CW7,"#,##0.00"),"-","△")&amp;"】"))</f>
        <v>【60.13】</v>
      </c>
      <c r="CX6" s="21">
        <f>IF(CX7="",NA(),CX7)</f>
        <v>97.38</v>
      </c>
      <c r="CY6" s="21">
        <f t="shared" ref="CY6:DG6" si="11">IF(CY7="",NA(),CY7)</f>
        <v>98.03</v>
      </c>
      <c r="CZ6" s="21">
        <f t="shared" si="11"/>
        <v>97.94</v>
      </c>
      <c r="DA6" s="21">
        <f t="shared" si="11"/>
        <v>98.05</v>
      </c>
      <c r="DB6" s="21">
        <f t="shared" si="11"/>
        <v>98.07</v>
      </c>
      <c r="DC6" s="21">
        <f t="shared" si="11"/>
        <v>92.34</v>
      </c>
      <c r="DD6" s="21">
        <f t="shared" si="11"/>
        <v>91.78</v>
      </c>
      <c r="DE6" s="21">
        <f t="shared" si="11"/>
        <v>91.37</v>
      </c>
      <c r="DF6" s="21">
        <f t="shared" si="11"/>
        <v>91.92</v>
      </c>
      <c r="DG6" s="21">
        <f t="shared" si="11"/>
        <v>91.12</v>
      </c>
      <c r="DH6" s="20" t="str">
        <f>IF(DH7="","",IF(DH7="-","【-】","【"&amp;SUBSTITUTE(TEXT(DH7,"#,##0.00"),"-","△")&amp;"】"))</f>
        <v>【96.00】</v>
      </c>
      <c r="DI6" s="21">
        <f>IF(DI7="",NA(),DI7)</f>
        <v>27.36</v>
      </c>
      <c r="DJ6" s="21">
        <f t="shared" ref="DJ6:DR6" si="12">IF(DJ7="",NA(),DJ7)</f>
        <v>29.54</v>
      </c>
      <c r="DK6" s="21">
        <f t="shared" si="12"/>
        <v>31.68</v>
      </c>
      <c r="DL6" s="21">
        <f t="shared" si="12"/>
        <v>33.369999999999997</v>
      </c>
      <c r="DM6" s="21">
        <f t="shared" si="12"/>
        <v>35.86</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16365</v>
      </c>
      <c r="D7" s="23">
        <v>46</v>
      </c>
      <c r="E7" s="23">
        <v>17</v>
      </c>
      <c r="F7" s="23">
        <v>1</v>
      </c>
      <c r="G7" s="23">
        <v>0</v>
      </c>
      <c r="H7" s="23" t="s">
        <v>96</v>
      </c>
      <c r="I7" s="23" t="s">
        <v>97</v>
      </c>
      <c r="J7" s="23" t="s">
        <v>98</v>
      </c>
      <c r="K7" s="23" t="s">
        <v>99</v>
      </c>
      <c r="L7" s="23" t="s">
        <v>100</v>
      </c>
      <c r="M7" s="23" t="s">
        <v>101</v>
      </c>
      <c r="N7" s="24" t="s">
        <v>102</v>
      </c>
      <c r="O7" s="24">
        <v>85.37</v>
      </c>
      <c r="P7" s="24">
        <v>55.34</v>
      </c>
      <c r="Q7" s="24">
        <v>93.76</v>
      </c>
      <c r="R7" s="24">
        <v>3800</v>
      </c>
      <c r="S7" s="24">
        <v>8755</v>
      </c>
      <c r="T7" s="24">
        <v>402.25</v>
      </c>
      <c r="U7" s="24">
        <v>21.77</v>
      </c>
      <c r="V7" s="24">
        <v>4811</v>
      </c>
      <c r="W7" s="24">
        <v>2.76</v>
      </c>
      <c r="X7" s="24">
        <v>1743.12</v>
      </c>
      <c r="Y7" s="24">
        <v>103.58</v>
      </c>
      <c r="Z7" s="24">
        <v>109.28</v>
      </c>
      <c r="AA7" s="24">
        <v>102.87</v>
      </c>
      <c r="AB7" s="24">
        <v>102.64</v>
      </c>
      <c r="AC7" s="24">
        <v>93.68</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405.72</v>
      </c>
      <c r="AV7" s="24">
        <v>903.74</v>
      </c>
      <c r="AW7" s="24">
        <v>1337.78</v>
      </c>
      <c r="AX7" s="24">
        <v>1206.58</v>
      </c>
      <c r="AY7" s="24">
        <v>995.32</v>
      </c>
      <c r="AZ7" s="24">
        <v>58.23</v>
      </c>
      <c r="BA7" s="24">
        <v>65.56</v>
      </c>
      <c r="BB7" s="24">
        <v>65.87</v>
      </c>
      <c r="BC7" s="24">
        <v>77.260000000000005</v>
      </c>
      <c r="BD7" s="24">
        <v>80.010000000000005</v>
      </c>
      <c r="BE7" s="24">
        <v>82.75</v>
      </c>
      <c r="BF7" s="24">
        <v>97.53</v>
      </c>
      <c r="BG7" s="24">
        <v>169.18</v>
      </c>
      <c r="BH7" s="24">
        <v>170.79</v>
      </c>
      <c r="BI7" s="24">
        <v>210.55</v>
      </c>
      <c r="BJ7" s="24">
        <v>234.14</v>
      </c>
      <c r="BK7" s="24">
        <v>812.92</v>
      </c>
      <c r="BL7" s="24">
        <v>765.48</v>
      </c>
      <c r="BM7" s="24">
        <v>742.08</v>
      </c>
      <c r="BN7" s="24">
        <v>730.84</v>
      </c>
      <c r="BO7" s="24">
        <v>706.45</v>
      </c>
      <c r="BP7" s="24">
        <v>602.55999999999995</v>
      </c>
      <c r="BQ7" s="24">
        <v>75.010000000000005</v>
      </c>
      <c r="BR7" s="24">
        <v>68.2</v>
      </c>
      <c r="BS7" s="24">
        <v>66.489999999999995</v>
      </c>
      <c r="BT7" s="24">
        <v>65.260000000000005</v>
      </c>
      <c r="BU7" s="24">
        <v>56.38</v>
      </c>
      <c r="BV7" s="24">
        <v>85.4</v>
      </c>
      <c r="BW7" s="24">
        <v>87.8</v>
      </c>
      <c r="BX7" s="24">
        <v>86.51</v>
      </c>
      <c r="BY7" s="24">
        <v>89.17</v>
      </c>
      <c r="BZ7" s="24">
        <v>85.67</v>
      </c>
      <c r="CA7" s="24">
        <v>97.94</v>
      </c>
      <c r="CB7" s="24">
        <v>237.58</v>
      </c>
      <c r="CC7" s="24">
        <v>261.02999999999997</v>
      </c>
      <c r="CD7" s="24">
        <v>268.08</v>
      </c>
      <c r="CE7" s="24">
        <v>274.63</v>
      </c>
      <c r="CF7" s="24">
        <v>316.31</v>
      </c>
      <c r="CG7" s="24">
        <v>188.57</v>
      </c>
      <c r="CH7" s="24">
        <v>187.69</v>
      </c>
      <c r="CI7" s="24">
        <v>188.24</v>
      </c>
      <c r="CJ7" s="24">
        <v>184.85</v>
      </c>
      <c r="CK7" s="24">
        <v>194.78</v>
      </c>
      <c r="CL7" s="24">
        <v>140.97999999999999</v>
      </c>
      <c r="CM7" s="24">
        <v>25.24</v>
      </c>
      <c r="CN7" s="24">
        <v>28.12</v>
      </c>
      <c r="CO7" s="24">
        <v>22.42</v>
      </c>
      <c r="CP7" s="24">
        <v>17.73</v>
      </c>
      <c r="CQ7" s="24">
        <v>18.18</v>
      </c>
      <c r="CR7" s="24">
        <v>55.84</v>
      </c>
      <c r="CS7" s="24">
        <v>55.78</v>
      </c>
      <c r="CT7" s="24">
        <v>54.86</v>
      </c>
      <c r="CU7" s="24">
        <v>55.04</v>
      </c>
      <c r="CV7" s="24">
        <v>53.26</v>
      </c>
      <c r="CW7" s="24">
        <v>60.13</v>
      </c>
      <c r="CX7" s="24">
        <v>97.38</v>
      </c>
      <c r="CY7" s="24">
        <v>98.03</v>
      </c>
      <c r="CZ7" s="24">
        <v>97.94</v>
      </c>
      <c r="DA7" s="24">
        <v>98.05</v>
      </c>
      <c r="DB7" s="24">
        <v>98.07</v>
      </c>
      <c r="DC7" s="24">
        <v>92.34</v>
      </c>
      <c r="DD7" s="24">
        <v>91.78</v>
      </c>
      <c r="DE7" s="24">
        <v>91.37</v>
      </c>
      <c r="DF7" s="24">
        <v>91.92</v>
      </c>
      <c r="DG7" s="24">
        <v>91.12</v>
      </c>
      <c r="DH7" s="24">
        <v>96</v>
      </c>
      <c r="DI7" s="24">
        <v>27.36</v>
      </c>
      <c r="DJ7" s="24">
        <v>29.54</v>
      </c>
      <c r="DK7" s="24">
        <v>31.68</v>
      </c>
      <c r="DL7" s="24">
        <v>33.369999999999997</v>
      </c>
      <c r="DM7" s="24">
        <v>35.86</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2025-12-23T05:56:00Z</dcterms:created>
  <dcterms:modified xsi:type="dcterms:W3CDTF">2026-02-04T05:32:09Z</dcterms:modified>
  <cp:category/>
</cp:coreProperties>
</file>