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svfs001\共有\水道課\業務係\01_高橋ファイル\21_各種調査関係\5070204_公営企業に係る経営比較分析表\"/>
    </mc:Choice>
  </mc:AlternateContent>
  <workbookProtection workbookAlgorithmName="SHA-512" workbookHashValue="RYqQS2wRMNwJ+ngKMgDi6Sa7rZcVTOBUcfV5Pp923vS1skQCk3Uu+hvdUSGjfQiyz5FViyD2RWI+xVr86r1PaA==" workbookSaltValue="8PpctPCA1fBGckRBZl+yCw==" workbookSpinCount="100000" lockStructure="1"/>
  <bookViews>
    <workbookView xWindow="0" yWindow="0" windowWidth="28800" windowHeight="11685"/>
  </bookViews>
  <sheets>
    <sheet name="法適用_水道事業" sheetId="4" r:id="rId1"/>
    <sheet name="データ" sheetId="5" state="hidden" r:id="rId2"/>
  </sheets>
  <calcPr calcId="162913"/>
  <extLst>
    <ext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<sst xmlns="http://schemas.openxmlformats.org/spreadsheetml/2006/main" count="228" uniqueCount="114">
  <si>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</si>
  <si>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</si>
  <si>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</si>
  <si>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</si>
  <si>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</si>
  <si>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</si>
  <si>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</si>
  <si>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</si>
  <si>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</si>
  <si>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</si>
  <si>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</si>
  <si>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</si>
  <si>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</si>
  <si>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</si>
  <si>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</si>
  <si>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</si>
  <si>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</si>
  <si>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</si>
  <si>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</si>
  <si>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</si>
  <si>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</si>
  <si>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</si>
  <si>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</si>
  <si>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</si>
  <si>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</si>
  <si>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</si>
  <si>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</si>
  <si>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</si>
  <si>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</si>
  <si>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</si>
  <si>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</si>
  <si>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</si>
  <si>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</si>
  <si>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</si>
  <si>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</si>
  <si>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</si>
  <si>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</si>
  <si>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</si>
  <si>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</si>
  <si>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</si>
  <si>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</si>
  <si>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</si>
  <si>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</si>
  <si>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</si>
  <si>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</si>
  <si>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</si>
  <si>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</si>
  <si>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</si>
  <si>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</si>
  <si>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</si>
  <si>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</si>
  <si>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</si>
  <si>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</si>
  <si>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</si>
  <si>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</si>
  <si>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</si>
  <si>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</si>
  <si>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</si>
  <si>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</si>
  <si>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</si>
  <si>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</si>
  <si>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</si>
  <si>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</si>
  <si>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</si>
  <si>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</si>
  <si>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</si>
  <si>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</si>
  <si>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</si>
  <si>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</si>
  <si>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</si>
  <si>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</si>
  <si>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</si>
  <si>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</si>
  <si>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</si>
  <si>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</si>
  <si>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</si>
  <si>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</si>
  <si>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</si>
  <si>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</si>
  <si>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</si>
  <si>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</si>
  <si>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</si>
  <si>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</si>
  <si>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</si>
  <si>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</si>
  <si>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</si>
  <si>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</si>
  <si>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</si>
  <si>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</si>
  <si>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</si>
  <si>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</si>
  <si>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</si>
  <si>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</si>
  <si>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清水町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</si>
  <si>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</si>
  <si>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</si>
  <si>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</si>
  <si>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</si>
  <si>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</si>
  <si>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</si>
  <si>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</si>
  <si>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</si>
  <si>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</si>
  <si>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</si>
  <si>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</si>
  <si>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</si>
  <si>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</si>
  <si>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</si>
  <si>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</si>
  <si>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</si>
  <si>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</si>
  <si>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H29年度まで100％を下回っていた経常収支比率は、H28年度の台風第10号災害後落ち込んでいた給水収益の回復により、H30年度100％を超え改善傾向である。
　現金の増加により流動比率は改善したが、企業債残高対給水収益比率については、施設更新の増加等に伴う企業債残高の増加により悪化している。
　その他指標についても、類似団体平均値と比較し良い状況ではあるが、今後の施設の更新に備え、より効率的な経営が求められる。 </t>
    <rPh sb="75" eb="77">
      <t>ケイコウ</t>
    </rPh>
    <rPh sb="142" eb="144">
      <t>アッカ</t>
    </rPh>
    <phoneticPr fontId="4"/>
  </si>
  <si>
    <t>　有形固定資産減価償却率・管路経年化率は、建設時期が新しい簡易水道事業と統合したことにより、一時的に数値は改善しているが、その後増加が見込まれる。
　管路経年化率が上昇した理由は、40年前に大規模な新規布設があったためであり、管路更新率についても更新ぺースを上げる必要があるため、今後においてより適切で計画的な投資を行う。</t>
    <phoneticPr fontId="4"/>
  </si>
  <si>
    <t>　平成27年度から法非適用事業であった簡易水道事業を統合して水道事業としたことから、各数値が大きく変動した。
　今後の施設の更新に備え、老朽化の現状を把握し優先順位を明確にして、効率的な投資を行う。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</si>
</sst>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0.53</c:v>
                </c:pt>
                <c:pt idx="1">
                  <c:v>0.38</c:v>
                </c:pt>
                <c:pt idx="2">
                  <c:v>0.22</c:v>
                </c:pt>
                <c:pt idx="3">
                  <c:v>0.55000000000000004</c:v>
                </c:pt>
                <c:pt idx="4">
                  <c:v>0.19</c:v>
                </c:pt>
              </c:numCache>
            </c:numRef>
          </c:val>
          <c:extLst>
            <c:ext xmlns:c16="http://schemas.microsoft.com/office/drawing/2014/chart" uri="{C3380CC4-5D6E-409C-BE32-E72D297353CC}">
              <c16:uniqueId val="{00000000-4731-4B3A-9243-B293D07345E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4731-4B3A-9243-B293D07345E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57.76</c:v>
                </c:pt>
                <c:pt idx="1">
                  <c:v>56.68</c:v>
                </c:pt>
                <c:pt idx="2">
                  <c:v>54.93</c:v>
                </c:pt>
                <c:pt idx="3">
                  <c:v>61.58</c:v>
                </c:pt>
                <c:pt idx="4">
                  <c:v>65.180000000000007</c:v>
                </c:pt>
              </c:numCache>
            </c:numRef>
          </c:val>
          <c:extLst>
            <c:ext xmlns:c16="http://schemas.microsoft.com/office/drawing/2014/chart" uri="{C3380CC4-5D6E-409C-BE32-E72D297353CC}">
              <c16:uniqueId val="{00000000-2278-4555-8AEA-734B35E390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2278-4555-8AEA-734B35E390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78.47</c:v>
                </c:pt>
                <c:pt idx="1">
                  <c:v>79.14</c:v>
                </c:pt>
                <c:pt idx="2">
                  <c:v>82.76</c:v>
                </c:pt>
                <c:pt idx="3">
                  <c:v>75.73</c:v>
                </c:pt>
                <c:pt idx="4">
                  <c:v>73.239999999999995</c:v>
                </c:pt>
              </c:numCache>
            </c:numRef>
          </c:val>
          <c:extLst>
            <c:ext xmlns:c16="http://schemas.microsoft.com/office/drawing/2014/chart" uri="{C3380CC4-5D6E-409C-BE32-E72D297353CC}">
              <c16:uniqueId val="{00000000-5051-49D8-9C8B-5E494F50D3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5051-49D8-9C8B-5E494F50D3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107.72</c:v>
                </c:pt>
                <c:pt idx="1">
                  <c:v>104.6</c:v>
                </c:pt>
                <c:pt idx="2">
                  <c:v>102.91</c:v>
                </c:pt>
                <c:pt idx="3">
                  <c:v>94.12</c:v>
                </c:pt>
                <c:pt idx="4">
                  <c:v>103.83</c:v>
                </c:pt>
              </c:numCache>
            </c:numRef>
          </c:val>
          <c:extLst>
            <c:ext xmlns:c16="http://schemas.microsoft.com/office/drawing/2014/chart" uri="{C3380CC4-5D6E-409C-BE32-E72D297353CC}">
              <c16:uniqueId val="{00000000-8CC0-4A4D-9F20-B7E0CEA879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8CC0-4A4D-9F20-B7E0CEA879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45.69</c:v>
                </c:pt>
                <c:pt idx="1">
                  <c:v>47.31</c:v>
                </c:pt>
                <c:pt idx="2">
                  <c:v>49.22</c:v>
                </c:pt>
                <c:pt idx="3">
                  <c:v>49.57</c:v>
                </c:pt>
                <c:pt idx="4">
                  <c:v>50.95</c:v>
                </c:pt>
              </c:numCache>
            </c:numRef>
          </c:val>
          <c:extLst>
            <c:ext xmlns:c16="http://schemas.microsoft.com/office/drawing/2014/chart" uri="{C3380CC4-5D6E-409C-BE32-E72D297353CC}">
              <c16:uniqueId val="{00000000-5961-4265-B7C6-09C0EABB0DD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5961-4265-B7C6-09C0EABB0DD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9.31</c:v>
                </c:pt>
                <c:pt idx="1">
                  <c:v>10.5</c:v>
                </c:pt>
                <c:pt idx="2">
                  <c:v>21.08</c:v>
                </c:pt>
                <c:pt idx="3">
                  <c:v>28.04</c:v>
                </c:pt>
                <c:pt idx="4">
                  <c:v>31.93</c:v>
                </c:pt>
              </c:numCache>
            </c:numRef>
          </c:val>
          <c:extLst>
            <c:ext xmlns:c16="http://schemas.microsoft.com/office/drawing/2014/chart" uri="{C3380CC4-5D6E-409C-BE32-E72D297353CC}">
              <c16:uniqueId val="{00000000-EE23-419F-84FE-8631CF499A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EE23-419F-84FE-8631CF499A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BA-4FE3-A332-712BBBAC17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97BA-4FE3-A332-712BBBAC17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422.85</c:v>
                </c:pt>
                <c:pt idx="1">
                  <c:v>508.28</c:v>
                </c:pt>
                <c:pt idx="2">
                  <c:v>611.85</c:v>
                </c:pt>
                <c:pt idx="3">
                  <c:v>578.97</c:v>
                </c:pt>
                <c:pt idx="4">
                  <c:v>662.67</c:v>
                </c:pt>
              </c:numCache>
            </c:numRef>
          </c:val>
          <c:extLst>
            <c:ext xmlns:c16="http://schemas.microsoft.com/office/drawing/2014/chart" uri="{C3380CC4-5D6E-409C-BE32-E72D297353CC}">
              <c16:uniqueId val="{00000000-19AE-4AAC-AF70-04F8F2448A3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19AE-4AAC-AF70-04F8F2448A3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494.63</c:v>
                </c:pt>
                <c:pt idx="1">
                  <c:v>492.78</c:v>
                </c:pt>
                <c:pt idx="2">
                  <c:v>550.91999999999996</c:v>
                </c:pt>
                <c:pt idx="3">
                  <c:v>657</c:v>
                </c:pt>
                <c:pt idx="4">
                  <c:v>482.19</c:v>
                </c:pt>
              </c:numCache>
            </c:numRef>
          </c:val>
          <c:extLst>
            <c:ext xmlns:c16="http://schemas.microsoft.com/office/drawing/2014/chart" uri="{C3380CC4-5D6E-409C-BE32-E72D297353CC}">
              <c16:uniqueId val="{00000000-54B0-4050-AE1D-9FCE2972FAA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54B0-4050-AE1D-9FCE2972FAA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106.07</c:v>
                </c:pt>
                <c:pt idx="1">
                  <c:v>101.67</c:v>
                </c:pt>
                <c:pt idx="2">
                  <c:v>83.62</c:v>
                </c:pt>
                <c:pt idx="3">
                  <c:v>64.84</c:v>
                </c:pt>
                <c:pt idx="4">
                  <c:v>100.74</c:v>
                </c:pt>
              </c:numCache>
            </c:numRef>
          </c:val>
          <c:extLst>
            <c:ext xmlns:c16="http://schemas.microsoft.com/office/drawing/2014/chart" uri="{C3380CC4-5D6E-409C-BE32-E72D297353CC}">
              <c16:uniqueId val="{00000000-FA86-4B50-A2F2-4E5D5A3A448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FA86-4B50-A2F2-4E5D5A3A448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131.80000000000001</c:v>
                </c:pt>
                <c:pt idx="1">
                  <c:v>136.29</c:v>
                </c:pt>
                <c:pt idx="2">
                  <c:v>141.09</c:v>
                </c:pt>
                <c:pt idx="3">
                  <c:v>158.69999999999999</c:v>
                </c:pt>
                <c:pt idx="4">
                  <c:v>135.04</c:v>
                </c:pt>
              </c:numCache>
            </c:numRef>
          </c:val>
          <c:extLst>
            <c:ext xmlns:c16="http://schemas.microsoft.com/office/drawing/2014/chart" uri="{C3380CC4-5D6E-409C-BE32-E72D297353CC}">
              <c16:uniqueId val="{00000000-E6BB-43CF-9D03-B009612F86D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E6BB-43CF-9D03-B009612F86D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37" zoomScaleNormal="100" workbookViewId="0">
      <selection activeCell="B6" sqref="B6:AG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清水町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8755</v>
      </c>
      <c r="AM8" s="58"/>
      <c r="AN8" s="58"/>
      <c r="AO8" s="58"/>
      <c r="AP8" s="58"/>
      <c r="AQ8" s="58"/>
      <c r="AR8" s="58"/>
      <c r="AS8" s="58"/>
      <c r="AT8" s="55">
        <f>データ!$S$6</f>
        <v>402.25</v>
      </c>
      <c r="AU8" s="56"/>
      <c r="AV8" s="56"/>
      <c r="AW8" s="56"/>
      <c r="AX8" s="56"/>
      <c r="AY8" s="56"/>
      <c r="AZ8" s="56"/>
      <c r="BA8" s="56"/>
      <c r="BB8" s="45">
        <f>データ!$T$6</f>
        <v>21.77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73.19</v>
      </c>
      <c r="J10" s="56"/>
      <c r="K10" s="56"/>
      <c r="L10" s="56"/>
      <c r="M10" s="56"/>
      <c r="N10" s="56"/>
      <c r="O10" s="57"/>
      <c r="P10" s="45">
        <f>データ!$P$6</f>
        <v>86.22</v>
      </c>
      <c r="Q10" s="45"/>
      <c r="R10" s="45"/>
      <c r="S10" s="45"/>
      <c r="T10" s="45"/>
      <c r="U10" s="45"/>
      <c r="V10" s="45"/>
      <c r="W10" s="58">
        <f>データ!$Q$6</f>
        <v>3600</v>
      </c>
      <c r="X10" s="58"/>
      <c r="Y10" s="58"/>
      <c r="Z10" s="58"/>
      <c r="AA10" s="58"/>
      <c r="AB10" s="58"/>
      <c r="AC10" s="58"/>
      <c r="AD10" s="2"/>
      <c r="AE10" s="2"/>
      <c r="AF10" s="2"/>
      <c r="AG10" s="2"/>
      <c r="AH10" s="2"/>
      <c r="AI10" s="2"/>
      <c r="AJ10" s="2"/>
      <c r="AK10" s="2"/>
      <c r="AL10" s="58">
        <f>データ!$U$6</f>
        <v>7495</v>
      </c>
      <c r="AM10" s="58"/>
      <c r="AN10" s="58"/>
      <c r="AO10" s="58"/>
      <c r="AP10" s="58"/>
      <c r="AQ10" s="58"/>
      <c r="AR10" s="58"/>
      <c r="AS10" s="58"/>
      <c r="AT10" s="55">
        <f>データ!$V$6</f>
        <v>114.85</v>
      </c>
      <c r="AU10" s="56"/>
      <c r="AV10" s="56"/>
      <c r="AW10" s="56"/>
      <c r="AX10" s="56"/>
      <c r="AY10" s="56"/>
      <c r="AZ10" s="56"/>
      <c r="BA10" s="56"/>
      <c r="BB10" s="45">
        <f>データ!$W$6</f>
        <v>65.260000000000005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013ttBeALL/jBpFG0qq8IDhBhHXhQpu6natfjeRkhoGDVxmcUPZieJwbFFfTIXiMtei3N89SNC9rZ4BvnKlMA==" saltValue="LtgPRxfIqMsmMzRbaoh3D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16365</v>
      </c>
      <c r="D6" s="20">
        <f t="shared" si="3"/>
        <v>46</v>
      </c>
      <c r="E6" s="20">
        <f t="shared" si="3"/>
        <v>1</v>
      </c>
      <c r="F6" s="20">
        <f t="shared" si="3"/>
        <v>0</v>
      </c>
      <c r="G6" s="20">
        <f t="shared" si="3"/>
        <v>1</v>
      </c>
      <c r="H6" s="20" t="str">
        <f t="shared" si="3"/>
        <v>北海道　清水町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73.19</v>
      </c>
      <c r="P6" s="21">
        <f t="shared" si="3"/>
        <v>86.22</v>
      </c>
      <c r="Q6" s="21">
        <f t="shared" si="3"/>
        <v>3600</v>
      </c>
      <c r="R6" s="21">
        <f t="shared" si="3"/>
        <v>8755</v>
      </c>
      <c r="S6" s="21">
        <f t="shared" si="3"/>
        <v>402.25</v>
      </c>
      <c r="T6" s="21">
        <f t="shared" si="3"/>
        <v>21.77</v>
      </c>
      <c r="U6" s="21">
        <f t="shared" si="3"/>
        <v>7495</v>
      </c>
      <c r="V6" s="21">
        <f t="shared" si="3"/>
        <v>114.85</v>
      </c>
      <c r="W6" s="21">
        <f t="shared" si="3"/>
        <v>65.260000000000005</v>
      </c>
      <c r="X6" s="22">
        <f>IF(X7="",NA(),X7)</f>
        <v>107.72</v>
      </c>
      <c r="Y6" s="22">
        <f t="shared" ref="Y6:AG6" si="4">IF(Y7="",NA(),Y7)</f>
        <v>104.6</v>
      </c>
      <c r="Z6" s="22">
        <f t="shared" si="4"/>
        <v>102.91</v>
      </c>
      <c r="AA6" s="22">
        <f t="shared" si="4"/>
        <v>94.12</v>
      </c>
      <c r="AB6" s="22">
        <f t="shared" si="4"/>
        <v>103.83</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422.85</v>
      </c>
      <c r="AU6" s="22">
        <f t="shared" ref="AU6:BC6" si="6">IF(AU7="",NA(),AU7)</f>
        <v>508.28</v>
      </c>
      <c r="AV6" s="22">
        <f t="shared" si="6"/>
        <v>611.85</v>
      </c>
      <c r="AW6" s="22">
        <f t="shared" si="6"/>
        <v>578.97</v>
      </c>
      <c r="AX6" s="22">
        <f t="shared" si="6"/>
        <v>662.67</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494.63</v>
      </c>
      <c r="BF6" s="22">
        <f t="shared" ref="BF6:BN6" si="7">IF(BF7="",NA(),BF7)</f>
        <v>492.78</v>
      </c>
      <c r="BG6" s="22">
        <f t="shared" si="7"/>
        <v>550.91999999999996</v>
      </c>
      <c r="BH6" s="22">
        <f t="shared" si="7"/>
        <v>657</v>
      </c>
      <c r="BI6" s="22">
        <f t="shared" si="7"/>
        <v>482.19</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106.07</v>
      </c>
      <c r="BQ6" s="22">
        <f t="shared" ref="BQ6:BY6" si="8">IF(BQ7="",NA(),BQ7)</f>
        <v>101.67</v>
      </c>
      <c r="BR6" s="22">
        <f t="shared" si="8"/>
        <v>83.62</v>
      </c>
      <c r="BS6" s="22">
        <f t="shared" si="8"/>
        <v>64.84</v>
      </c>
      <c r="BT6" s="22">
        <f t="shared" si="8"/>
        <v>100.74</v>
      </c>
      <c r="BU6" s="22">
        <f t="shared" si="8"/>
        <v>82.78</v>
      </c>
      <c r="BV6" s="22">
        <f t="shared" si="8"/>
        <v>84.82</v>
      </c>
      <c r="BW6" s="22">
        <f t="shared" si="8"/>
        <v>82.29</v>
      </c>
      <c r="BX6" s="22">
        <f t="shared" si="8"/>
        <v>84.16</v>
      </c>
      <c r="BY6" s="22">
        <f t="shared" si="8"/>
        <v>81.45</v>
      </c>
      <c r="BZ6" s="21" t="str">
        <f>IF(BZ7="","",IF(BZ7="-","【-】","【"&amp;SUBSTITUTE(TEXT(BZ7,"#,##0.00"),"-","△")&amp;"】"))</f>
        <v>【97.59】</v>
      </c>
      <c r="CA6" s="22">
        <f>IF(CA7="",NA(),CA7)</f>
        <v>131.80000000000001</v>
      </c>
      <c r="CB6" s="22">
        <f t="shared" ref="CB6:CJ6" si="9">IF(CB7="",NA(),CB7)</f>
        <v>136.29</v>
      </c>
      <c r="CC6" s="22">
        <f t="shared" si="9"/>
        <v>141.09</v>
      </c>
      <c r="CD6" s="22">
        <f t="shared" si="9"/>
        <v>158.69999999999999</v>
      </c>
      <c r="CE6" s="22">
        <f t="shared" si="9"/>
        <v>135.04</v>
      </c>
      <c r="CF6" s="22">
        <f t="shared" si="9"/>
        <v>225.09</v>
      </c>
      <c r="CG6" s="22">
        <f t="shared" si="9"/>
        <v>224.82</v>
      </c>
      <c r="CH6" s="22">
        <f t="shared" si="9"/>
        <v>230.85</v>
      </c>
      <c r="CI6" s="22">
        <f t="shared" si="9"/>
        <v>230.21</v>
      </c>
      <c r="CJ6" s="22">
        <f t="shared" si="9"/>
        <v>240.31</v>
      </c>
      <c r="CK6" s="21" t="str">
        <f>IF(CK7="","",IF(CK7="-","【-】","【"&amp;SUBSTITUTE(TEXT(CK7,"#,##0.00"),"-","△")&amp;"】"))</f>
        <v>【181.66】</v>
      </c>
      <c r="CL6" s="22">
        <f>IF(CL7="",NA(),CL7)</f>
        <v>57.76</v>
      </c>
      <c r="CM6" s="22">
        <f t="shared" ref="CM6:CU6" si="10">IF(CM7="",NA(),CM7)</f>
        <v>56.68</v>
      </c>
      <c r="CN6" s="22">
        <f t="shared" si="10"/>
        <v>54.93</v>
      </c>
      <c r="CO6" s="22">
        <f t="shared" si="10"/>
        <v>61.58</v>
      </c>
      <c r="CP6" s="22">
        <f t="shared" si="10"/>
        <v>65.180000000000007</v>
      </c>
      <c r="CQ6" s="22">
        <f t="shared" si="10"/>
        <v>49.38</v>
      </c>
      <c r="CR6" s="22">
        <f t="shared" si="10"/>
        <v>50.09</v>
      </c>
      <c r="CS6" s="22">
        <f t="shared" si="10"/>
        <v>50.1</v>
      </c>
      <c r="CT6" s="22">
        <f t="shared" si="10"/>
        <v>49.76</v>
      </c>
      <c r="CU6" s="22">
        <f t="shared" si="10"/>
        <v>49.74</v>
      </c>
      <c r="CV6" s="21" t="str">
        <f>IF(CV7="","",IF(CV7="-","【-】","【"&amp;SUBSTITUTE(TEXT(CV7,"#,##0.00"),"-","△")&amp;"】"))</f>
        <v>【60.21】</v>
      </c>
      <c r="CW6" s="22">
        <f>IF(CW7="",NA(),CW7)</f>
        <v>78.47</v>
      </c>
      <c r="CX6" s="22">
        <f t="shared" ref="CX6:DF6" si="11">IF(CX7="",NA(),CX7)</f>
        <v>79.14</v>
      </c>
      <c r="CY6" s="22">
        <f t="shared" si="11"/>
        <v>82.76</v>
      </c>
      <c r="CZ6" s="22">
        <f t="shared" si="11"/>
        <v>75.73</v>
      </c>
      <c r="DA6" s="22">
        <f t="shared" si="11"/>
        <v>73.239999999999995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45.69</v>
      </c>
      <c r="DI6" s="22">
        <f t="shared" ref="DI6:DQ6" si="12">IF(DI7="",NA(),DI7)</f>
        <v>47.31</v>
      </c>
      <c r="DJ6" s="22">
        <f t="shared" si="12"/>
        <v>49.22</v>
      </c>
      <c r="DK6" s="22">
        <f t="shared" si="12"/>
        <v>49.57</v>
      </c>
      <c r="DL6" s="22">
        <f t="shared" si="12"/>
        <v>50.95</v>
      </c>
      <c r="DM6" s="22">
        <f t="shared" si="12"/>
        <v>47.5</v>
      </c>
      <c r="DN6" s="22">
        <f t="shared" si="12"/>
        <v>48.41</v>
      </c>
      <c r="DO6" s="22">
        <f t="shared" si="12"/>
        <v>50.02</v>
      </c>
      <c r="DP6" s="22">
        <f t="shared" si="12"/>
        <v>51.38</v>
      </c>
      <c r="DQ6" s="22">
        <f t="shared" si="12"/>
        <v>52.3</v>
      </c>
      <c r="DR6" s="21" t="str">
        <f>IF(DR7="","",IF(DR7="-","【-】","【"&amp;SUBSTITUTE(TEXT(DR7,"#,##0.00"),"-","△")&amp;"】"))</f>
        <v>【52.41】</v>
      </c>
      <c r="DS6" s="22">
        <f>IF(DS7="",NA(),DS7)</f>
        <v>9.31</v>
      </c>
      <c r="DT6" s="22">
        <f t="shared" ref="DT6:EB6" si="13">IF(DT7="",NA(),DT7)</f>
        <v>10.5</v>
      </c>
      <c r="DU6" s="22">
        <f t="shared" si="13"/>
        <v>21.08</v>
      </c>
      <c r="DV6" s="22">
        <f t="shared" si="13"/>
        <v>28.04</v>
      </c>
      <c r="DW6" s="22">
        <f t="shared" si="13"/>
        <v>31.93</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0.53</v>
      </c>
      <c r="EE6" s="22">
        <f t="shared" ref="EE6:EM6" si="14">IF(EE7="",NA(),EE7)</f>
        <v>0.38</v>
      </c>
      <c r="EF6" s="22">
        <f t="shared" si="14"/>
        <v>0.22</v>
      </c>
      <c r="EG6" s="22">
        <f t="shared" si="14"/>
        <v>0.55000000000000004</v>
      </c>
      <c r="EH6" s="22">
        <f t="shared" si="14"/>
        <v>0.19</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16365</v>
      </c>
      <c r="D7" s="24">
        <v>46</v>
      </c>
      <c r="E7" s="24">
        <v>1</v>
      </c>
      <c r="F7" s="24">
        <v>0</v>
      </c>
      <c r="G7" s="24">
        <v>1</v>
      </c>
      <c r="H7" s="24" t="s">
        <v>93</v>
      </c>
      <c r="I7" s="24" t="s">
        <v>94</v>
      </c>
      <c r="J7" s="24" t="s">
        <v>95</v>
      </c>
      <c r="K7" s="24" t="s">
        <v>96</v>
      </c>
      <c r="L7" s="24" t="s">
        <v>97</v>
      </c>
      <c r="M7" s="24" t="s">
        <v>98</v>
      </c>
      <c r="N7" s="25" t="s">
        <v>99</v>
      </c>
      <c r="O7" s="25">
        <v>73.19</v>
      </c>
      <c r="P7" s="25">
        <v>86.22</v>
      </c>
      <c r="Q7" s="25">
        <v>3600</v>
      </c>
      <c r="R7" s="25">
        <v>8755</v>
      </c>
      <c r="S7" s="25">
        <v>402.25</v>
      </c>
      <c r="T7" s="25">
        <v>21.77</v>
      </c>
      <c r="U7" s="25">
        <v>7495</v>
      </c>
      <c r="V7" s="25">
        <v>114.85</v>
      </c>
      <c r="W7" s="25">
        <v>65.260000000000005</v>
      </c>
      <c r="X7" s="25">
        <v>107.72</v>
      </c>
      <c r="Y7" s="25">
        <v>104.6</v>
      </c>
      <c r="Z7" s="25">
        <v>102.91</v>
      </c>
      <c r="AA7" s="25">
        <v>94.12</v>
      </c>
      <c r="AB7" s="25">
        <v>103.83</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422.85</v>
      </c>
      <c r="AU7" s="25">
        <v>508.28</v>
      </c>
      <c r="AV7" s="25">
        <v>611.85</v>
      </c>
      <c r="AW7" s="25">
        <v>578.97</v>
      </c>
      <c r="AX7" s="25">
        <v>662.67</v>
      </c>
      <c r="AY7" s="25">
        <v>305.08</v>
      </c>
      <c r="AZ7" s="25">
        <v>305.33999999999997</v>
      </c>
      <c r="BA7" s="25">
        <v>310.01</v>
      </c>
      <c r="BB7" s="25">
        <v>311.12</v>
      </c>
      <c r="BC7" s="25">
        <v>293.51</v>
      </c>
      <c r="BD7" s="25">
        <v>239.69</v>
      </c>
      <c r="BE7" s="25">
        <v>494.63</v>
      </c>
      <c r="BF7" s="25">
        <v>492.78</v>
      </c>
      <c r="BG7" s="25">
        <v>550.91999999999996</v>
      </c>
      <c r="BH7" s="25">
        <v>657</v>
      </c>
      <c r="BI7" s="25">
        <v>482.19</v>
      </c>
      <c r="BJ7" s="25">
        <v>585.59</v>
      </c>
      <c r="BK7" s="25">
        <v>561.34</v>
      </c>
      <c r="BL7" s="25">
        <v>538.33000000000004</v>
      </c>
      <c r="BM7" s="25">
        <v>515.14</v>
      </c>
      <c r="BN7" s="25">
        <v>498.34</v>
      </c>
      <c r="BO7" s="25">
        <v>264.86</v>
      </c>
      <c r="BP7" s="25">
        <v>106.07</v>
      </c>
      <c r="BQ7" s="25">
        <v>101.67</v>
      </c>
      <c r="BR7" s="25">
        <v>83.62</v>
      </c>
      <c r="BS7" s="25">
        <v>64.84</v>
      </c>
      <c r="BT7" s="25">
        <v>100.74</v>
      </c>
      <c r="BU7" s="25">
        <v>82.78</v>
      </c>
      <c r="BV7" s="25">
        <v>84.82</v>
      </c>
      <c r="BW7" s="25">
        <v>82.29</v>
      </c>
      <c r="BX7" s="25">
        <v>84.16</v>
      </c>
      <c r="BY7" s="25">
        <v>81.45</v>
      </c>
      <c r="BZ7" s="25">
        <v>97.59</v>
      </c>
      <c r="CA7" s="25">
        <v>131.80000000000001</v>
      </c>
      <c r="CB7" s="25">
        <v>136.29</v>
      </c>
      <c r="CC7" s="25">
        <v>141.09</v>
      </c>
      <c r="CD7" s="25">
        <v>158.69999999999999</v>
      </c>
      <c r="CE7" s="25">
        <v>135.04</v>
      </c>
      <c r="CF7" s="25">
        <v>225.09</v>
      </c>
      <c r="CG7" s="25">
        <v>224.82</v>
      </c>
      <c r="CH7" s="25">
        <v>230.85</v>
      </c>
      <c r="CI7" s="25">
        <v>230.21</v>
      </c>
      <c r="CJ7" s="25">
        <v>240.31</v>
      </c>
      <c r="CK7" s="25">
        <v>181.66</v>
      </c>
      <c r="CL7" s="25">
        <v>57.76</v>
      </c>
      <c r="CM7" s="25">
        <v>56.68</v>
      </c>
      <c r="CN7" s="25">
        <v>54.93</v>
      </c>
      <c r="CO7" s="25">
        <v>61.58</v>
      </c>
      <c r="CP7" s="25">
        <v>65.180000000000007</v>
      </c>
      <c r="CQ7" s="25">
        <v>49.38</v>
      </c>
      <c r="CR7" s="25">
        <v>50.09</v>
      </c>
      <c r="CS7" s="25">
        <v>50.1</v>
      </c>
      <c r="CT7" s="25">
        <v>49.76</v>
      </c>
      <c r="CU7" s="25">
        <v>49.74</v>
      </c>
      <c r="CV7" s="25">
        <v>60.21</v>
      </c>
      <c r="CW7" s="25">
        <v>78.47</v>
      </c>
      <c r="CX7" s="25">
        <v>79.14</v>
      </c>
      <c r="CY7" s="25">
        <v>82.76</v>
      </c>
      <c r="CZ7" s="25">
        <v>75.73</v>
      </c>
      <c r="DA7" s="25">
        <v>73.239999999999995</v>
      </c>
      <c r="DB7" s="25">
        <v>78.010000000000005</v>
      </c>
      <c r="DC7" s="25">
        <v>77.599999999999994</v>
      </c>
      <c r="DD7" s="25">
        <v>77.3</v>
      </c>
      <c r="DE7" s="25">
        <v>76.64</v>
      </c>
      <c r="DF7" s="25">
        <v>75.37</v>
      </c>
      <c r="DG7" s="25">
        <v>89.21</v>
      </c>
      <c r="DH7" s="25">
        <v>45.69</v>
      </c>
      <c r="DI7" s="25">
        <v>47.31</v>
      </c>
      <c r="DJ7" s="25">
        <v>49.22</v>
      </c>
      <c r="DK7" s="25">
        <v>49.57</v>
      </c>
      <c r="DL7" s="25">
        <v>50.95</v>
      </c>
      <c r="DM7" s="25">
        <v>47.5</v>
      </c>
      <c r="DN7" s="25">
        <v>48.41</v>
      </c>
      <c r="DO7" s="25">
        <v>50.02</v>
      </c>
      <c r="DP7" s="25">
        <v>51.38</v>
      </c>
      <c r="DQ7" s="25">
        <v>52.3</v>
      </c>
      <c r="DR7" s="25">
        <v>52.41</v>
      </c>
      <c r="DS7" s="25">
        <v>9.31</v>
      </c>
      <c r="DT7" s="25">
        <v>10.5</v>
      </c>
      <c r="DU7" s="25">
        <v>21.08</v>
      </c>
      <c r="DV7" s="25">
        <v>28.04</v>
      </c>
      <c r="DW7" s="25">
        <v>31.93</v>
      </c>
      <c r="DX7" s="25">
        <v>17.399999999999999</v>
      </c>
      <c r="DY7" s="25">
        <v>18.64</v>
      </c>
      <c r="DZ7" s="25">
        <v>19.510000000000002</v>
      </c>
      <c r="EA7" s="25">
        <v>21.6</v>
      </c>
      <c r="EB7" s="25">
        <v>23.36</v>
      </c>
      <c r="EC7" s="25">
        <v>26.78</v>
      </c>
      <c r="ED7" s="25">
        <v>0.53</v>
      </c>
      <c r="EE7" s="25">
        <v>0.38</v>
      </c>
      <c r="EF7" s="25">
        <v>0.22</v>
      </c>
      <c r="EG7" s="25">
        <v>0.55000000000000004</v>
      </c>
      <c r="EH7" s="25">
        <v>0.19</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2025-12-12T09:10:13Z</dcterms:created>
  <dcterms:modified xsi:type="dcterms:W3CDTF">2026-02-04T08:04:33Z</dcterms:modified>
  <cp:category/>
</cp:coreProperties>
</file>